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2"/>
  </bookViews>
  <sheets>
    <sheet name="Koptāme" sheetId="1" r:id="rId1"/>
    <sheet name="kopsavilkums" sheetId="2" r:id="rId2"/>
    <sheet name="1 kārta " sheetId="3" r:id="rId3"/>
  </sheets>
  <externalReferences>
    <externalReference r:id="rId6"/>
  </externalReferences>
  <definedNames>
    <definedName name="asddgdfg" localSheetId="2">#REF!</definedName>
    <definedName name="asddgdfg">#REF!</definedName>
    <definedName name="Excel_BuiltIn_Print_Area" localSheetId="2">'1 kārta '!$A$1:$O$43</definedName>
    <definedName name="Excel_BuiltIn_Print_Titles_2" localSheetId="2">#REF!</definedName>
    <definedName name="Excel_BuiltIn_Print_Titles_2">#REF!</definedName>
    <definedName name="Excel_BuiltIn_Print_Titles_3" localSheetId="2">#REF!</definedName>
    <definedName name="Excel_BuiltIn_Print_Titles_3">#REF!</definedName>
    <definedName name="Excel_BuiltIn_Print_Titles_4" localSheetId="2">#REF!</definedName>
    <definedName name="Excel_BuiltIn_Print_Titles_4">#REF!</definedName>
    <definedName name="_xlnm.Print_Area" localSheetId="2">'1 kārta '!$A$1:$O$45</definedName>
    <definedName name="_xlnm.Print_Area" localSheetId="1">'kopsavilkums'!$A$1:$J$32</definedName>
    <definedName name="_xlnm.Print_Area" localSheetId="0">'Koptāme'!$A$1:$C$35</definedName>
    <definedName name="_xlnm.Print_Titles" localSheetId="2">'1 kārta '!$15:$15</definedName>
    <definedName name="TABLE_1" localSheetId="2">#REF!</definedName>
    <definedName name="TABLE_1" localSheetId="0">#REF!</definedName>
    <definedName name="TABLE_1">#REF!</definedName>
    <definedName name="TABLE_2_1" localSheetId="2">#REF!</definedName>
    <definedName name="TABLE_2_1">#REF!</definedName>
    <definedName name="TABLE_3_1" localSheetId="2">#REF!</definedName>
    <definedName name="TABLE_3_1">#REF!</definedName>
    <definedName name="TABLE_4_1" localSheetId="2">#REF!</definedName>
    <definedName name="TABLE_4_1">#REF!</definedName>
    <definedName name="TABLE_5_1" localSheetId="2">#REF!</definedName>
    <definedName name="TABLE_5_1" localSheetId="0">#REF!</definedName>
    <definedName name="TABLE_5_1">#REF!</definedName>
    <definedName name="TABLE_6_1" localSheetId="2">#REF!</definedName>
    <definedName name="TABLE_6_1" localSheetId="0">#REF!</definedName>
    <definedName name="TABLE_6_1">#REF!</definedName>
  </definedNames>
  <calcPr fullCalcOnLoad="1"/>
</workbook>
</file>

<file path=xl/sharedStrings.xml><?xml version="1.0" encoding="utf-8"?>
<sst xmlns="http://schemas.openxmlformats.org/spreadsheetml/2006/main" count="143" uniqueCount="98">
  <si>
    <t>m2</t>
  </si>
  <si>
    <t>Nr.</t>
  </si>
  <si>
    <t>Darbu un materiālu apraksts</t>
  </si>
  <si>
    <t>Mērvienība</t>
  </si>
  <si>
    <t>Darbu apjomi</t>
  </si>
  <si>
    <t>Vienības izmaksas (EUR)</t>
  </si>
  <si>
    <t>Kopējās izmaksas (EUR)</t>
  </si>
  <si>
    <t>laika norma (c/h)</t>
  </si>
  <si>
    <t>darba samaksas likme (EUR/h)</t>
  </si>
  <si>
    <t>Darba alga (EUR)</t>
  </si>
  <si>
    <t>Mehānismi (EUR)</t>
  </si>
  <si>
    <t>Kopā (EUR)</t>
  </si>
  <si>
    <t>darbietilpība (c/h)</t>
  </si>
  <si>
    <t>Summa (EUR)</t>
  </si>
  <si>
    <t>Būvizstrādājumi (EUR)</t>
  </si>
  <si>
    <t>m</t>
  </si>
  <si>
    <t xml:space="preserve">Būvdarbu tāme: </t>
  </si>
  <si>
    <t>Sagatavošanas darbi</t>
  </si>
  <si>
    <t xml:space="preserve">Objekta uzmērīšana un nospraušana projektēšanas robežās  </t>
  </si>
  <si>
    <t>kompl.</t>
  </si>
  <si>
    <t>Zemes klātne</t>
  </si>
  <si>
    <t>Augu zemes/nederīga grunts noņemšana hvid≈30cm,  aizvedot uz būvuzņēmēja atbērtni</t>
  </si>
  <si>
    <t>Zemes klātnes ierakuma izbūve zem celiņiem, lakumiem aizvedot uz atbērtni</t>
  </si>
  <si>
    <t>Esošā dīķa dibena tīrīšana 1.5m dziļumā, nogāzes planēšana,  izrakto grunti aizvedot uz būvuzņēmēja atbērtni</t>
  </si>
  <si>
    <t>Zemes klātnes uzbēruma izbūve, iekaitot esošā grāvja aizbēršanu,   no atvesta materiāla</t>
  </si>
  <si>
    <t>Dīķa nogāzes nostiprināšana ar preterozijas paklāju TenCate Polyfelt Polymat , augsnes-sēklu maisījums h=15cm</t>
  </si>
  <si>
    <t>Neaustā ģeotekstila NW15 ar stiprību 15kN/m ieklāšana  uz iztīrīta dīķa pamata</t>
  </si>
  <si>
    <t>Zāliena  atjaunošana, teritorijas planēšana h=10cm</t>
  </si>
  <si>
    <t>Celiņi un laukumi</t>
  </si>
  <si>
    <t xml:space="preserve">Ietves betona apmaļu  100.20.8. uzstādīšana uz betona C30/C37 (h=10cm) un minerālmat. 0/45 (h=15cm)  pamata </t>
  </si>
  <si>
    <t>Salizturīgas kārtas izbūve, Kf&gt;1m/dnn, h=30cm</t>
  </si>
  <si>
    <t>Segas tips 2 (ietves)</t>
  </si>
  <si>
    <t>Neskalotās grants šķembu maisījuma  0/32 segas izbūve, h=18cm</t>
  </si>
  <si>
    <t>Segas tips 2' (ietves)</t>
  </si>
  <si>
    <t>Skaloto oļu segas izbūve 20/70, h=18cm</t>
  </si>
  <si>
    <t>Labiekārtošana</t>
  </si>
  <si>
    <t>m3</t>
  </si>
  <si>
    <t>PASŪTĪTĀJA BŪVNIECĪBAS KOPTĀME</t>
  </si>
  <si>
    <t>Pretendents: SIA ''OSE DOMUS''</t>
  </si>
  <si>
    <t>Nr. P.k.</t>
  </si>
  <si>
    <t>Objekta nosaukums</t>
  </si>
  <si>
    <t>Objekta izmaksas (EURO)</t>
  </si>
  <si>
    <t>Kopā, EURO:</t>
  </si>
  <si>
    <t>PVN (21%)</t>
  </si>
  <si>
    <t>Pavisam būvniecības izmaksas, EURO:</t>
  </si>
  <si>
    <t>Sastādija:</t>
  </si>
  <si>
    <t>SIA ''OSE DOMUS''</t>
  </si>
  <si>
    <t>Adrese: Rīga, Ģertrūdes iela 109-4, LV-1009</t>
  </si>
  <si>
    <t>Telefons: 26122206</t>
  </si>
  <si>
    <r>
      <t>Banka:</t>
    </r>
    <r>
      <rPr>
        <i/>
        <sz val="10"/>
        <rFont val="Garamond"/>
        <family val="1"/>
      </rPr>
      <t xml:space="preserve"> </t>
    </r>
    <r>
      <rPr>
        <b/>
        <i/>
        <sz val="10"/>
        <rFont val="Garamond"/>
        <family val="1"/>
      </rPr>
      <t>Swedbank</t>
    </r>
  </si>
  <si>
    <t>Reģistrācijas Nr.: 40103269352</t>
  </si>
  <si>
    <r>
      <t>Konta numurs:</t>
    </r>
    <r>
      <rPr>
        <i/>
        <sz val="10"/>
        <rFont val="Garamond"/>
        <family val="1"/>
      </rPr>
      <t xml:space="preserve">  </t>
    </r>
    <r>
      <rPr>
        <b/>
        <i/>
        <sz val="10"/>
        <rFont val="Garamond"/>
        <family val="1"/>
      </rPr>
      <t>LV65HABA0551027507077</t>
    </r>
  </si>
  <si>
    <t>Kopsavilkuma aprēķini pa darbu veidiem vai konstruktīvajiem elementiem</t>
  </si>
  <si>
    <t>Par kopejo summu, EURO</t>
  </si>
  <si>
    <t>Kopējā darbietilpība, c/h</t>
  </si>
  <si>
    <t>Nr.p.k.</t>
  </si>
  <si>
    <t>Kods, tāmes Nr.</t>
  </si>
  <si>
    <t>Saisinājums</t>
  </si>
  <si>
    <t>Darba veids vai konstruktīvā elementa nosaukums</t>
  </si>
  <si>
    <t>Tāmes izmaksas (EURO)</t>
  </si>
  <si>
    <t>Tai skaitā</t>
  </si>
  <si>
    <t>Darbietilpība (c/h)</t>
  </si>
  <si>
    <t>darba alga (EURO)</t>
  </si>
  <si>
    <t>mehānismi (EURO)</t>
  </si>
  <si>
    <t>Kopā</t>
  </si>
  <si>
    <t xml:space="preserve">Virsizdevumi </t>
  </si>
  <si>
    <t>t.sk.darba aizsardzība</t>
  </si>
  <si>
    <t>Peļņa</t>
  </si>
  <si>
    <t>Pavisam kopā</t>
  </si>
  <si>
    <t xml:space="preserve">  </t>
  </si>
  <si>
    <t xml:space="preserve"> LOKĀLĀ TĀME Nr.1</t>
  </si>
  <si>
    <t>Objekta adrese:Mazcenu aleja 4, Jaunmārupe,  Mārupes novads, LV-2166</t>
  </si>
  <si>
    <t>Objekta nosaukums: Kultūras objekta -parka pie Švarcenieku muižas labiekārtošana</t>
  </si>
  <si>
    <t>Būves nosaukums: Kultūras objekta -parka pie Švarcenieku muižas labiekārtošana</t>
  </si>
  <si>
    <t>būvizstrādājumi (EURO)</t>
  </si>
  <si>
    <t>Kultūras objekta -parka pie Švarcenieku muižas labiekārtošana</t>
  </si>
  <si>
    <t xml:space="preserve">Tāme sastādīta </t>
  </si>
  <si>
    <t>Labiekārtošanas darbi</t>
  </si>
  <si>
    <t>Pasūtījuma Nr.:P-2017/3</t>
  </si>
  <si>
    <t>Kultūras objekta -parka pie Švarcenieku muižas labiekārtošana 1. kārta</t>
  </si>
  <si>
    <t>1</t>
  </si>
  <si>
    <t>2</t>
  </si>
  <si>
    <t>3</t>
  </si>
  <si>
    <t>4</t>
  </si>
  <si>
    <t>5</t>
  </si>
  <si>
    <t>6</t>
  </si>
  <si>
    <t>7</t>
  </si>
  <si>
    <t>Tiešās izmaksas kopā t.sk. Darba devēja sociālais nodoklis (24,09%)</t>
  </si>
  <si>
    <t>Objekta nosaukums: KULTŪRAS OBJEKTA -PARKA PIE ŠVRCENIEKU MUIŽAS LABIEKĀRTOŠANAS BŪVPROJEKTA IZSTRĀDE.</t>
  </si>
  <si>
    <t>Pasūtītājs:  Mārupes Novada dome.</t>
  </si>
  <si>
    <t>2017. gada 10. decembrī</t>
  </si>
  <si>
    <t>Divdaļīga saliekama aizsardzības caurule D160 un izbūve, nepiecieš. gadījumā kabeļu padziļināšana (elektrības kabeļiem), 450N</t>
  </si>
  <si>
    <t>Divdaļīga saliekama aizsardzības caurule D110 un izbūve, nepiecieš. gadījumā kabeļu padziļināšana (elektrības kabeļiem), 750N</t>
  </si>
  <si>
    <t>J.Vovers</t>
  </si>
  <si>
    <t>Velostatīvs (skatīt pielikumu  P1). Izmērs 600 x 1005 mm, Materiāls- karsti cinkots metāls (šķērsgriezums 60x60x6mm); augstums virs zemes- 1.005m, platums- 0.6m, kopējais augstums- 1.105m. Komplektā paredzēt betona pamatu, kas izgatavots pēc ražotāja norādījumiem.</t>
  </si>
  <si>
    <t xml:space="preserve">Atkritumu tvertne (skatīt pielikumu P2). Izmērs 315 x 315 x1075 mm, iekšējā atkrituma groza ietilpība 50l, metāla biezums 0,8 mm. ārējā atkrituma  goza izmēri 315x315x745mm, 2mm biezs cinkots metāls, metāla rāmī,  pulverkrāsas pārklājums, tonis RAL 7016. Ar pelnutrauku. Komplektā paredzēt betona pamatu, kas izgatavots pēc ražotāja norādījumiem. </t>
  </si>
  <si>
    <t xml:space="preserve">Atpūtas sols ar atzveltni (skatīt pielikumu P5). Izmēri: 2900x800mm, augstums 1000mm. Sēdvirsmas un atzveltnes materiāls- priedes koka lamelas, akācijas koka krāsā. Sola karkasa konstrukcija –cinkots tērauds ar kvalitatīvu, rūpnieciski krāsotu, pulverkrāsas pārklājums,  tonis -RAL 7016 (tumši pelēks), matēts. Komplektā paredzēt betona pamatu, kas izgatavots pēc ražotāja norādījumiem. </t>
  </si>
  <si>
    <t xml:space="preserve">Stacionārs info stends (skatīt pielikumu P6). Kopējais stenda augstums 2000m; platums 1200mm. Ekspozīcijas laukums (planšetes) izmērs: 1200mm x 850mm. Planšetes centrs no zemes/terases virsmas 1500mm.Komplektā paredzēt betona pamatu, kas izgatavots pēc ražotāja norādījumiem. </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</si>
</sst>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 #,##0.00_р_._-;\-* #,##0.00_р_._-;_-* \-??_р_._-;_-@_-"/>
    <numFmt numFmtId="185" formatCode="_-* #,##0.00_-;\-* #,##0.00_-;_-* \-??_-;_-@_-"/>
    <numFmt numFmtId="186" formatCode="\ * #,##0.00\ ;\-* #,##0.00\ ;\ * \-#\ ;@\ "/>
    <numFmt numFmtId="187" formatCode="_(* #,##0.00_);_(* \(#,##0.00\);_(* &quot;-&quot;??_);_(@_)"/>
    <numFmt numFmtId="188" formatCode="0&quot;cilv&quot;"/>
    <numFmt numFmtId="189" formatCode="&quot;Yes&quot;;&quot;Yes&quot;;&quot;No&quot;"/>
    <numFmt numFmtId="190" formatCode="&quot;True&quot;;&quot;True&quot;;&quot;False&quot;"/>
    <numFmt numFmtId="191" formatCode="&quot;On&quot;;&quot;On&quot;;&quot;Off&quot;"/>
    <numFmt numFmtId="192" formatCode="[$€-2]\ #,##0.00_);[Red]\([$€-2]\ #,##0.00\)"/>
  </numFmts>
  <fonts count="60">
    <font>
      <sz val="11"/>
      <color theme="1"/>
      <name val="Calibri"/>
      <family val="2"/>
    </font>
    <font>
      <sz val="11"/>
      <color indexed="8"/>
      <name val="Calibri"/>
      <family val="2"/>
    </font>
    <font>
      <sz val="10"/>
      <name val="Arial"/>
      <family val="2"/>
    </font>
    <font>
      <sz val="10"/>
      <name val="Garamond"/>
      <family val="1"/>
    </font>
    <font>
      <sz val="10"/>
      <name val="Helv"/>
      <family val="0"/>
    </font>
    <font>
      <b/>
      <sz val="10"/>
      <name val="Times New Roman"/>
      <family val="1"/>
    </font>
    <font>
      <b/>
      <sz val="11"/>
      <name val="Garamond"/>
      <family val="1"/>
    </font>
    <font>
      <sz val="11"/>
      <name val="Garamond"/>
      <family val="1"/>
    </font>
    <font>
      <b/>
      <sz val="14"/>
      <name val="Garamond"/>
      <family val="1"/>
    </font>
    <font>
      <b/>
      <sz val="10"/>
      <name val="Garamond"/>
      <family val="1"/>
    </font>
    <font>
      <i/>
      <sz val="10"/>
      <name val="Garamond"/>
      <family val="1"/>
    </font>
    <font>
      <b/>
      <i/>
      <sz val="10"/>
      <name val="Garamond"/>
      <family val="1"/>
    </font>
    <font>
      <sz val="10"/>
      <color indexed="8"/>
      <name val="Garamond"/>
      <family val="1"/>
    </font>
    <font>
      <sz val="10"/>
      <name val="Times New Roman"/>
      <family val="1"/>
    </font>
    <font>
      <b/>
      <sz val="12"/>
      <name val="Times New Roman"/>
      <family val="1"/>
    </font>
    <font>
      <sz val="9"/>
      <name val="Times New Roman"/>
      <family val="1"/>
    </font>
    <font>
      <sz val="8"/>
      <name val="Times New Roman"/>
      <family val="1"/>
    </font>
    <font>
      <b/>
      <sz val="11"/>
      <name val="Times New Roman"/>
      <family val="1"/>
    </font>
    <font>
      <b/>
      <sz val="10"/>
      <color indexed="10"/>
      <name val="Garamond"/>
      <family val="1"/>
    </font>
    <font>
      <b/>
      <sz val="12"/>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Times New Roman"/>
      <family val="1"/>
    </font>
    <font>
      <b/>
      <sz val="10"/>
      <color indexed="8"/>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Times New Roman"/>
      <family val="1"/>
    </font>
    <font>
      <b/>
      <sz val="10"/>
      <color rgb="FF000000"/>
      <name val="Garamond"/>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thin">
        <color theme="1"/>
      </left>
      <right/>
      <top style="thin">
        <color theme="1"/>
      </top>
      <bottom style="thin">
        <color theme="1"/>
      </bottom>
    </border>
    <border>
      <left style="thin">
        <color theme="1"/>
      </left>
      <right style="medium">
        <color theme="1"/>
      </right>
      <top style="thin">
        <color theme="1"/>
      </top>
      <bottom style="thin">
        <color theme="1"/>
      </bottom>
    </border>
    <border>
      <left style="thin">
        <color theme="1"/>
      </left>
      <right style="thin">
        <color theme="1"/>
      </right>
      <top style="thin">
        <color theme="1"/>
      </top>
      <bottom style="thin">
        <color theme="1"/>
      </bottom>
    </border>
    <border>
      <left style="medium">
        <color theme="1"/>
      </left>
      <right style="medium">
        <color theme="1"/>
      </right>
      <top/>
      <bottom style="thin">
        <color indexed="63"/>
      </bottom>
    </border>
    <border>
      <left style="medium">
        <color theme="1"/>
      </left>
      <right style="medium">
        <color theme="1"/>
      </right>
      <top style="thin">
        <color indexed="8"/>
      </top>
      <bottom style="thin">
        <color indexed="8"/>
      </bottom>
    </border>
    <border>
      <left style="medium"/>
      <right style="medium"/>
      <top style="thin"/>
      <bottom style="medium"/>
    </border>
    <border>
      <left/>
      <right style="medium">
        <color theme="1"/>
      </right>
      <top style="thin">
        <color theme="1"/>
      </top>
      <bottom style="medium">
        <color theme="1"/>
      </bottom>
    </border>
    <border>
      <left style="medium">
        <color theme="1"/>
      </left>
      <right style="thin">
        <color theme="1"/>
      </right>
      <top style="thin">
        <color theme="1"/>
      </top>
      <bottom style="medium">
        <color theme="1"/>
      </bottom>
    </border>
    <border>
      <left style="thin">
        <color theme="1"/>
      </left>
      <right/>
      <top style="thin">
        <color theme="1"/>
      </top>
      <bottom style="medium">
        <color theme="1"/>
      </bottom>
    </border>
    <border>
      <left style="thin">
        <color theme="1"/>
      </left>
      <right style="medium">
        <color theme="1"/>
      </right>
      <top style="thin">
        <color theme="1"/>
      </top>
      <bottom style="medium">
        <color theme="1"/>
      </bottom>
    </border>
    <border>
      <left style="thin">
        <color theme="1"/>
      </left>
      <right style="thin">
        <color theme="1"/>
      </right>
      <top style="thin">
        <color theme="1"/>
      </top>
      <bottom style="medium">
        <color theme="1"/>
      </bottom>
    </border>
    <border>
      <left/>
      <right/>
      <top style="medium">
        <color theme="1"/>
      </top>
      <bottom/>
    </border>
    <border>
      <left style="thin">
        <color indexed="8"/>
      </left>
      <right style="medium"/>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thin">
        <color indexed="8"/>
      </bottom>
    </border>
    <border>
      <left style="thin">
        <color theme="1"/>
      </left>
      <right style="medium"/>
      <top style="thin">
        <color indexed="8"/>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theme="1"/>
      </left>
      <right style="medium">
        <color theme="1"/>
      </right>
      <top style="thin">
        <color indexed="8"/>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color indexed="8"/>
      </right>
      <top/>
      <bottom style="thin">
        <color indexed="8"/>
      </bottom>
    </border>
    <border>
      <left style="thin">
        <color indexed="8"/>
      </left>
      <right/>
      <top style="thin">
        <color indexed="8"/>
      </top>
      <bottom style="thin">
        <color indexed="8"/>
      </bottom>
    </border>
    <border>
      <left style="medium"/>
      <right style="medium"/>
      <top/>
      <bottom style="thin">
        <color indexed="8"/>
      </bottom>
    </border>
    <border>
      <left style="medium"/>
      <right>
        <color indexed="63"/>
      </right>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style="thin"/>
      <bottom>
        <color indexed="63"/>
      </bottom>
    </border>
    <border>
      <left style="medium"/>
      <right style="thin"/>
      <top style="medium"/>
      <bottom style="medium"/>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color theme="1"/>
      </left>
      <right style="medium">
        <color theme="1"/>
      </right>
      <top style="medium"/>
      <bottom style="thin">
        <color indexed="63"/>
      </bottom>
    </border>
    <border>
      <left style="medium">
        <color theme="1"/>
      </left>
      <right style="medium">
        <color theme="1"/>
      </right>
      <top style="medium">
        <color indexed="63"/>
      </top>
      <bottom style="thin">
        <color indexed="63"/>
      </bottom>
    </border>
    <border>
      <left style="medium">
        <color theme="1"/>
      </left>
      <right style="thin">
        <color theme="1"/>
      </right>
      <top style="medium">
        <color theme="1"/>
      </top>
      <bottom style="thin">
        <color theme="1"/>
      </bottom>
    </border>
    <border>
      <left style="thin">
        <color theme="1"/>
      </left>
      <right/>
      <top style="medium">
        <color theme="1"/>
      </top>
      <bottom style="thin">
        <color theme="1"/>
      </bottom>
    </border>
    <border>
      <left style="medium"/>
      <right style="medium"/>
      <top style="medium"/>
      <bottom style="thin"/>
    </border>
    <border>
      <left/>
      <right style="medium">
        <color theme="1"/>
      </right>
      <top style="medium">
        <color theme="1"/>
      </top>
      <bottom style="thin">
        <color theme="1"/>
      </bottom>
    </border>
    <border>
      <left style="thin">
        <color theme="1"/>
      </left>
      <right style="medium">
        <color theme="1"/>
      </right>
      <top/>
      <bottom style="thin">
        <color theme="1"/>
      </bottom>
    </border>
    <border>
      <left style="medium"/>
      <right/>
      <top style="medium"/>
      <bottom/>
    </border>
    <border>
      <left/>
      <right/>
      <top style="medium"/>
      <bottom/>
    </border>
    <border>
      <left/>
      <right style="medium"/>
      <top style="medium"/>
      <bottom/>
    </border>
    <border>
      <left style="medium"/>
      <right style="medium">
        <color indexed="63"/>
      </right>
      <top style="medium"/>
      <bottom style="medium"/>
    </border>
    <border>
      <left style="medium">
        <color indexed="63"/>
      </left>
      <right style="medium">
        <color indexed="63"/>
      </right>
      <top style="medium"/>
      <bottom style="medium"/>
    </border>
    <border>
      <left style="medium">
        <color indexed="63"/>
      </left>
      <right style="medium"/>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2" fillId="0" borderId="0">
      <alignment/>
      <protection/>
    </xf>
    <xf numFmtId="0" fontId="4" fillId="0" borderId="0">
      <alignment/>
      <protection/>
    </xf>
    <xf numFmtId="0" fontId="1" fillId="0" borderId="0">
      <alignment/>
      <protection/>
    </xf>
    <xf numFmtId="0" fontId="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4"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2" fillId="0" borderId="0">
      <alignment/>
      <protection/>
    </xf>
    <xf numFmtId="186" fontId="2" fillId="0" borderId="0" applyFill="0" applyBorder="0" applyAlignment="0" applyProtection="0"/>
  </cellStyleXfs>
  <cellXfs count="217">
    <xf numFmtId="0" fontId="0" fillId="0" borderId="0" xfId="0" applyFont="1" applyAlignment="1">
      <alignment/>
    </xf>
    <xf numFmtId="0" fontId="3" fillId="0" borderId="0" xfId="67" applyFont="1" applyFill="1">
      <alignment/>
      <protection/>
    </xf>
    <xf numFmtId="0" fontId="5" fillId="0" borderId="0" xfId="62" applyFont="1" applyFill="1" applyBorder="1" applyAlignment="1">
      <alignment vertical="justify"/>
      <protection/>
    </xf>
    <xf numFmtId="0" fontId="3" fillId="0" borderId="0" xfId="67" applyFont="1" applyFill="1" applyBorder="1">
      <alignment/>
      <protection/>
    </xf>
    <xf numFmtId="4" fontId="3" fillId="0" borderId="0" xfId="67" applyNumberFormat="1" applyFont="1" applyFill="1" applyBorder="1">
      <alignment/>
      <protection/>
    </xf>
    <xf numFmtId="4" fontId="3" fillId="0" borderId="0" xfId="67" applyNumberFormat="1" applyFont="1" applyFill="1">
      <alignment/>
      <protection/>
    </xf>
    <xf numFmtId="0" fontId="5" fillId="0" borderId="0" xfId="62" applyFont="1" applyFill="1" applyAlignment="1">
      <alignment/>
      <protection/>
    </xf>
    <xf numFmtId="0" fontId="58" fillId="0" borderId="0" xfId="62" applyFont="1" applyFill="1" applyBorder="1" applyAlignment="1">
      <alignment vertical="justify"/>
      <protection/>
    </xf>
    <xf numFmtId="0" fontId="3" fillId="0" borderId="0" xfId="59" applyFont="1" applyFill="1">
      <alignment/>
      <protection/>
    </xf>
    <xf numFmtId="0" fontId="8" fillId="0" borderId="0" xfId="67" applyFont="1" applyFill="1" applyBorder="1" applyAlignment="1">
      <alignment vertical="center"/>
      <protection/>
    </xf>
    <xf numFmtId="0" fontId="10" fillId="0" borderId="0" xfId="67" applyFont="1" applyFill="1" applyBorder="1" applyAlignment="1">
      <alignment horizontal="left" wrapText="1"/>
      <protection/>
    </xf>
    <xf numFmtId="0" fontId="10" fillId="0" borderId="0" xfId="67" applyFont="1" applyFill="1" applyBorder="1" applyAlignment="1">
      <alignment wrapText="1"/>
      <protection/>
    </xf>
    <xf numFmtId="4" fontId="9" fillId="0" borderId="0" xfId="59" applyNumberFormat="1" applyFont="1" applyFill="1" applyAlignment="1">
      <alignment horizontal="center"/>
      <protection/>
    </xf>
    <xf numFmtId="0" fontId="3" fillId="33" borderId="10" xfId="59" applyFont="1" applyFill="1" applyBorder="1" applyAlignment="1">
      <alignment horizontal="center" vertical="center" wrapText="1"/>
      <protection/>
    </xf>
    <xf numFmtId="0" fontId="3" fillId="33" borderId="11" xfId="59" applyFont="1" applyFill="1" applyBorder="1" applyAlignment="1">
      <alignment horizontal="center" vertical="center" wrapText="1"/>
      <protection/>
    </xf>
    <xf numFmtId="0" fontId="3" fillId="33" borderId="12" xfId="59" applyFont="1" applyFill="1" applyBorder="1" applyAlignment="1">
      <alignment horizontal="center" vertical="center" wrapText="1"/>
      <protection/>
    </xf>
    <xf numFmtId="0" fontId="3" fillId="33" borderId="13" xfId="59" applyFont="1" applyFill="1" applyBorder="1" applyAlignment="1">
      <alignment horizontal="center" vertical="center" wrapText="1"/>
      <protection/>
    </xf>
    <xf numFmtId="0" fontId="3" fillId="33" borderId="14" xfId="59" applyFont="1" applyFill="1" applyBorder="1" applyAlignment="1">
      <alignment horizontal="center" vertical="center" wrapText="1"/>
      <protection/>
    </xf>
    <xf numFmtId="0" fontId="3" fillId="33" borderId="15" xfId="59" applyFont="1" applyFill="1" applyBorder="1" applyAlignment="1">
      <alignment horizontal="center" vertical="center" wrapText="1"/>
      <protection/>
    </xf>
    <xf numFmtId="0" fontId="3" fillId="33" borderId="14" xfId="59" applyFont="1" applyFill="1" applyBorder="1" applyAlignment="1">
      <alignment horizontal="center" wrapText="1"/>
      <protection/>
    </xf>
    <xf numFmtId="0" fontId="3" fillId="33" borderId="12" xfId="59" applyNumberFormat="1" applyFont="1" applyFill="1" applyBorder="1" applyAlignment="1">
      <alignment horizontal="center" wrapText="1"/>
      <protection/>
    </xf>
    <xf numFmtId="0" fontId="3" fillId="33" borderId="15" xfId="59" applyNumberFormat="1" applyFont="1" applyFill="1" applyBorder="1" applyAlignment="1">
      <alignment horizontal="center" vertical="center" wrapText="1"/>
      <protection/>
    </xf>
    <xf numFmtId="0" fontId="3" fillId="33" borderId="14" xfId="59" applyNumberFormat="1" applyFont="1" applyFill="1" applyBorder="1" applyAlignment="1">
      <alignment horizontal="center" vertical="center" wrapText="1"/>
      <protection/>
    </xf>
    <xf numFmtId="0" fontId="3" fillId="33" borderId="16" xfId="59" applyNumberFormat="1" applyFont="1" applyFill="1" applyBorder="1" applyAlignment="1">
      <alignment horizontal="center" wrapText="1"/>
      <protection/>
    </xf>
    <xf numFmtId="0" fontId="3" fillId="34" borderId="10" xfId="59" applyFont="1" applyFill="1" applyBorder="1" applyAlignment="1">
      <alignment horizontal="center" vertical="center" wrapText="1"/>
      <protection/>
    </xf>
    <xf numFmtId="0" fontId="11" fillId="34" borderId="11" xfId="59" applyFont="1" applyFill="1" applyBorder="1" applyAlignment="1">
      <alignment horizontal="center" vertical="center" wrapText="1"/>
      <protection/>
    </xf>
    <xf numFmtId="0" fontId="3" fillId="34" borderId="12" xfId="59" applyFont="1" applyFill="1" applyBorder="1" applyAlignment="1">
      <alignment horizontal="center" vertical="center" wrapText="1"/>
      <protection/>
    </xf>
    <xf numFmtId="2" fontId="3" fillId="34" borderId="13" xfId="59" applyNumberFormat="1" applyFont="1" applyFill="1" applyBorder="1" applyAlignment="1">
      <alignment horizontal="center" vertical="center" wrapText="1"/>
      <protection/>
    </xf>
    <xf numFmtId="2" fontId="3" fillId="34" borderId="12" xfId="59" applyNumberFormat="1" applyFont="1" applyFill="1" applyBorder="1" applyAlignment="1">
      <alignment horizontal="center" vertical="center" wrapText="1"/>
      <protection/>
    </xf>
    <xf numFmtId="2" fontId="3" fillId="34" borderId="14" xfId="59" applyNumberFormat="1" applyFont="1" applyFill="1" applyBorder="1" applyAlignment="1">
      <alignment horizontal="center" vertical="center" wrapText="1"/>
      <protection/>
    </xf>
    <xf numFmtId="2" fontId="3" fillId="35" borderId="12" xfId="59" applyNumberFormat="1" applyFont="1" applyFill="1" applyBorder="1" applyAlignment="1">
      <alignment horizontal="center" vertical="center" wrapText="1"/>
      <protection/>
    </xf>
    <xf numFmtId="2" fontId="3" fillId="34" borderId="15" xfId="59" applyNumberFormat="1" applyFont="1" applyFill="1" applyBorder="1" applyAlignment="1">
      <alignment horizontal="center" vertical="center" wrapText="1"/>
      <protection/>
    </xf>
    <xf numFmtId="2" fontId="3" fillId="35" borderId="15" xfId="59" applyNumberFormat="1" applyFont="1" applyFill="1" applyBorder="1" applyAlignment="1">
      <alignment horizontal="center" vertical="center" wrapText="1"/>
      <protection/>
    </xf>
    <xf numFmtId="2" fontId="3" fillId="35" borderId="14" xfId="67" applyNumberFormat="1" applyFont="1" applyFill="1" applyBorder="1" applyAlignment="1">
      <alignment horizontal="center" vertical="center" wrapText="1"/>
      <protection/>
    </xf>
    <xf numFmtId="2" fontId="3" fillId="35" borderId="12" xfId="67" applyNumberFormat="1" applyFont="1" applyFill="1" applyBorder="1" applyAlignment="1">
      <alignment horizontal="center" vertical="center" wrapText="1"/>
      <protection/>
    </xf>
    <xf numFmtId="2" fontId="3" fillId="35" borderId="15" xfId="67" applyNumberFormat="1" applyFont="1" applyFill="1" applyBorder="1" applyAlignment="1">
      <alignment horizontal="center" vertical="center" wrapText="1"/>
      <protection/>
    </xf>
    <xf numFmtId="2" fontId="3" fillId="35" borderId="17" xfId="67" applyNumberFormat="1" applyFont="1" applyFill="1" applyBorder="1" applyAlignment="1">
      <alignment horizontal="center" vertical="center"/>
      <protection/>
    </xf>
    <xf numFmtId="0" fontId="3" fillId="35" borderId="18" xfId="59" applyFont="1" applyFill="1" applyBorder="1" applyAlignment="1">
      <alignment horizontal="center" vertical="center" wrapText="1"/>
      <protection/>
    </xf>
    <xf numFmtId="0" fontId="9" fillId="35" borderId="19" xfId="59" applyFont="1" applyFill="1" applyBorder="1" applyAlignment="1">
      <alignment horizontal="right" vertical="center" wrapText="1"/>
      <protection/>
    </xf>
    <xf numFmtId="184" fontId="3" fillId="35" borderId="20" xfId="59" applyNumberFormat="1" applyFont="1" applyFill="1" applyBorder="1" applyAlignment="1">
      <alignment horizontal="center" vertical="center" wrapText="1"/>
      <protection/>
    </xf>
    <xf numFmtId="2" fontId="3" fillId="35" borderId="21" xfId="59" applyNumberFormat="1" applyFont="1" applyFill="1" applyBorder="1" applyAlignment="1">
      <alignment horizontal="center" vertical="center" wrapText="1"/>
      <protection/>
    </xf>
    <xf numFmtId="2" fontId="3" fillId="35" borderId="20" xfId="59" applyNumberFormat="1" applyFont="1" applyFill="1" applyBorder="1" applyAlignment="1">
      <alignment horizontal="center" vertical="center" wrapText="1"/>
      <protection/>
    </xf>
    <xf numFmtId="2" fontId="3" fillId="35" borderId="22" xfId="59" applyNumberFormat="1" applyFont="1" applyFill="1" applyBorder="1" applyAlignment="1">
      <alignment horizontal="center" vertical="center" wrapText="1"/>
      <protection/>
    </xf>
    <xf numFmtId="2" fontId="3" fillId="0" borderId="20" xfId="59" applyNumberFormat="1" applyFont="1" applyFill="1" applyBorder="1" applyAlignment="1">
      <alignment horizontal="center" vertical="center" wrapText="1"/>
      <protection/>
    </xf>
    <xf numFmtId="2" fontId="3" fillId="35" borderId="23" xfId="59" applyNumberFormat="1" applyFont="1" applyFill="1" applyBorder="1" applyAlignment="1">
      <alignment horizontal="center" vertical="center" wrapText="1"/>
      <protection/>
    </xf>
    <xf numFmtId="0" fontId="9" fillId="0" borderId="0" xfId="59" applyFont="1" applyFill="1" applyBorder="1" applyAlignment="1">
      <alignment/>
      <protection/>
    </xf>
    <xf numFmtId="4" fontId="9" fillId="0" borderId="0" xfId="59" applyNumberFormat="1" applyFont="1" applyFill="1">
      <alignment/>
      <protection/>
    </xf>
    <xf numFmtId="4" fontId="3" fillId="0" borderId="0" xfId="59" applyNumberFormat="1" applyFont="1" applyFill="1">
      <alignment/>
      <protection/>
    </xf>
    <xf numFmtId="0" fontId="11" fillId="0" borderId="0" xfId="59" applyFont="1">
      <alignment/>
      <protection/>
    </xf>
    <xf numFmtId="0" fontId="9" fillId="0" borderId="0" xfId="59" applyFont="1" applyFill="1" applyAlignment="1">
      <alignment horizontal="left"/>
      <protection/>
    </xf>
    <xf numFmtId="185" fontId="3" fillId="0" borderId="0" xfId="67" applyNumberFormat="1" applyFont="1" applyFill="1" applyBorder="1" applyAlignment="1">
      <alignment horizontal="center"/>
      <protection/>
    </xf>
    <xf numFmtId="4" fontId="3" fillId="0" borderId="0" xfId="67" applyNumberFormat="1" applyFont="1" applyFill="1" applyBorder="1" applyAlignment="1">
      <alignment horizontal="center"/>
      <protection/>
    </xf>
    <xf numFmtId="2" fontId="59" fillId="0" borderId="0" xfId="0" applyNumberFormat="1" applyFont="1" applyBorder="1" applyAlignment="1">
      <alignment horizontal="center" vertical="top"/>
    </xf>
    <xf numFmtId="2" fontId="9" fillId="0" borderId="24" xfId="59" applyNumberFormat="1" applyFont="1" applyFill="1" applyBorder="1" applyAlignment="1">
      <alignment/>
      <protection/>
    </xf>
    <xf numFmtId="0" fontId="59" fillId="0" borderId="0" xfId="0" applyFont="1" applyBorder="1" applyAlignment="1">
      <alignment horizontal="right" vertical="top"/>
    </xf>
    <xf numFmtId="0" fontId="9" fillId="34" borderId="11" xfId="59" applyFont="1" applyFill="1" applyBorder="1" applyAlignment="1">
      <alignment horizontal="center" vertical="center" wrapText="1"/>
      <protection/>
    </xf>
    <xf numFmtId="2" fontId="3" fillId="36" borderId="25"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37" borderId="28" xfId="0" applyNumberFormat="1" applyFont="1" applyFill="1" applyBorder="1" applyAlignment="1">
      <alignment horizontal="center" vertical="center" wrapText="1"/>
    </xf>
    <xf numFmtId="2" fontId="12" fillId="35" borderId="27"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35" borderId="26" xfId="0" applyNumberFormat="1" applyFont="1" applyFill="1" applyBorder="1" applyAlignment="1">
      <alignment horizontal="center" vertical="center" wrapText="1"/>
    </xf>
    <xf numFmtId="2" fontId="12" fillId="35" borderId="28" xfId="0" applyNumberFormat="1" applyFont="1" applyFill="1" applyBorder="1" applyAlignment="1">
      <alignment horizontal="center" vertical="center" wrapText="1"/>
    </xf>
    <xf numFmtId="0" fontId="6" fillId="38" borderId="0" xfId="62" applyFont="1" applyFill="1" applyAlignment="1">
      <alignment/>
      <protection/>
    </xf>
    <xf numFmtId="3" fontId="7" fillId="38" borderId="0" xfId="67" applyNumberFormat="1" applyFont="1" applyFill="1" applyBorder="1" applyAlignment="1">
      <alignment horizontal="left"/>
      <protection/>
    </xf>
    <xf numFmtId="0" fontId="3" fillId="0" borderId="0" xfId="59" applyFont="1" applyFill="1" applyBorder="1">
      <alignment/>
      <protection/>
    </xf>
    <xf numFmtId="0" fontId="9" fillId="0" borderId="0" xfId="59" applyFont="1" applyFill="1" applyBorder="1" applyAlignment="1">
      <alignment horizontal="right"/>
      <protection/>
    </xf>
    <xf numFmtId="2" fontId="12" fillId="35" borderId="29" xfId="0" applyNumberFormat="1" applyFont="1" applyFill="1" applyBorder="1" applyAlignment="1">
      <alignment horizontal="center" vertical="center" wrapText="1"/>
    </xf>
    <xf numFmtId="2" fontId="12" fillId="35" borderId="30" xfId="0" applyNumberFormat="1" applyFont="1" applyFill="1" applyBorder="1" applyAlignment="1">
      <alignment horizontal="center" vertical="center" wrapText="1"/>
    </xf>
    <xf numFmtId="2" fontId="12" fillId="35" borderId="31" xfId="0" applyNumberFormat="1" applyFont="1" applyFill="1" applyBorder="1" applyAlignment="1">
      <alignment horizontal="center" vertical="center" wrapText="1"/>
    </xf>
    <xf numFmtId="2" fontId="12" fillId="0" borderId="31" xfId="0" applyNumberFormat="1" applyFont="1" applyFill="1" applyBorder="1" applyAlignment="1">
      <alignment horizontal="center" vertical="center" wrapText="1"/>
    </xf>
    <xf numFmtId="2" fontId="12" fillId="0" borderId="32" xfId="0" applyNumberFormat="1" applyFont="1" applyFill="1" applyBorder="1" applyAlignment="1">
      <alignment horizontal="center" vertical="center" wrapText="1"/>
    </xf>
    <xf numFmtId="2" fontId="3" fillId="35" borderId="33" xfId="67" applyNumberFormat="1" applyFont="1" applyFill="1" applyBorder="1" applyAlignment="1">
      <alignment horizontal="center" vertical="center"/>
      <protection/>
    </xf>
    <xf numFmtId="0" fontId="13" fillId="0" borderId="0" xfId="62" applyFont="1" applyFill="1">
      <alignment/>
      <protection/>
    </xf>
    <xf numFmtId="0" fontId="4" fillId="0" borderId="0" xfId="60" applyFont="1">
      <alignment/>
      <protection/>
    </xf>
    <xf numFmtId="0" fontId="14" fillId="0" borderId="0" xfId="62" applyFont="1" applyFill="1" applyAlignment="1">
      <alignment horizontal="center"/>
      <protection/>
    </xf>
    <xf numFmtId="0" fontId="9" fillId="0" borderId="0" xfId="62" applyFont="1" applyFill="1" applyAlignment="1">
      <alignment/>
      <protection/>
    </xf>
    <xf numFmtId="3" fontId="3" fillId="0" borderId="0" xfId="67" applyNumberFormat="1" applyFont="1" applyFill="1" applyBorder="1" applyAlignment="1">
      <alignment horizontal="left"/>
      <protection/>
    </xf>
    <xf numFmtId="0" fontId="5" fillId="0" borderId="0" xfId="62" applyFont="1" applyFill="1" applyAlignment="1">
      <alignment horizontal="center"/>
      <protection/>
    </xf>
    <xf numFmtId="0" fontId="5" fillId="0" borderId="34" xfId="62" applyFont="1" applyFill="1" applyBorder="1" applyAlignment="1">
      <alignment/>
      <protection/>
    </xf>
    <xf numFmtId="0" fontId="13" fillId="0" borderId="35" xfId="62" applyFont="1" applyFill="1" applyBorder="1">
      <alignment/>
      <protection/>
    </xf>
    <xf numFmtId="0" fontId="13" fillId="0" borderId="36" xfId="62" applyFont="1" applyFill="1" applyBorder="1">
      <alignment/>
      <protection/>
    </xf>
    <xf numFmtId="0" fontId="13" fillId="0" borderId="37" xfId="62" applyFont="1" applyFill="1" applyBorder="1">
      <alignment/>
      <protection/>
    </xf>
    <xf numFmtId="0" fontId="5" fillId="0" borderId="38" xfId="62" applyFont="1" applyFill="1" applyBorder="1" applyAlignment="1">
      <alignment horizontal="center"/>
      <protection/>
    </xf>
    <xf numFmtId="2" fontId="13" fillId="0" borderId="39" xfId="62" applyNumberFormat="1" applyFont="1" applyFill="1" applyBorder="1" applyAlignment="1">
      <alignment horizontal="center"/>
      <protection/>
    </xf>
    <xf numFmtId="0" fontId="13" fillId="0" borderId="40" xfId="62" applyFont="1" applyFill="1" applyBorder="1">
      <alignment/>
      <protection/>
    </xf>
    <xf numFmtId="0" fontId="13" fillId="0" borderId="41" xfId="62" applyFont="1" applyFill="1" applyBorder="1">
      <alignment/>
      <protection/>
    </xf>
    <xf numFmtId="2" fontId="13" fillId="0" borderId="42" xfId="62" applyNumberFormat="1" applyFont="1" applyFill="1" applyBorder="1" applyAlignment="1">
      <alignment horizontal="center"/>
      <protection/>
    </xf>
    <xf numFmtId="0" fontId="13" fillId="0" borderId="43" xfId="62" applyFont="1" applyFill="1" applyBorder="1">
      <alignment/>
      <protection/>
    </xf>
    <xf numFmtId="0" fontId="5" fillId="0" borderId="44" xfId="62" applyFont="1" applyFill="1" applyBorder="1" applyAlignment="1">
      <alignment horizontal="right"/>
      <protection/>
    </xf>
    <xf numFmtId="2" fontId="13" fillId="0" borderId="45" xfId="62" applyNumberFormat="1" applyFont="1" applyFill="1" applyBorder="1" applyAlignment="1">
      <alignment horizontal="center"/>
      <protection/>
    </xf>
    <xf numFmtId="2" fontId="13" fillId="0" borderId="0" xfId="62" applyNumberFormat="1" applyFont="1" applyFill="1" applyAlignment="1">
      <alignment horizontal="center"/>
      <protection/>
    </xf>
    <xf numFmtId="2" fontId="13" fillId="0" borderId="46" xfId="62" applyNumberFormat="1" applyFont="1" applyFill="1" applyBorder="1" applyAlignment="1">
      <alignment horizontal="center"/>
      <protection/>
    </xf>
    <xf numFmtId="0" fontId="9" fillId="0" borderId="0" xfId="62" applyFont="1" applyFill="1" applyAlignment="1">
      <alignment horizontal="center"/>
      <protection/>
    </xf>
    <xf numFmtId="0" fontId="3" fillId="0" borderId="47" xfId="62" applyFont="1" applyFill="1" applyBorder="1" applyAlignment="1">
      <alignment/>
      <protection/>
    </xf>
    <xf numFmtId="0" fontId="3" fillId="0" borderId="0" xfId="62" applyFont="1" applyFill="1" applyBorder="1" applyAlignment="1">
      <alignment/>
      <protection/>
    </xf>
    <xf numFmtId="0" fontId="13" fillId="0" borderId="48" xfId="62" applyFont="1" applyFill="1" applyBorder="1" applyAlignment="1">
      <alignment horizontal="center"/>
      <protection/>
    </xf>
    <xf numFmtId="14" fontId="13" fillId="0" borderId="0" xfId="62" applyNumberFormat="1" applyFont="1" applyFill="1" applyAlignment="1">
      <alignment horizontal="center"/>
      <protection/>
    </xf>
    <xf numFmtId="0" fontId="16" fillId="0" borderId="0" xfId="62" applyFont="1" applyFill="1" applyAlignment="1">
      <alignment horizontal="center"/>
      <protection/>
    </xf>
    <xf numFmtId="0" fontId="17" fillId="0" borderId="0" xfId="62" applyFont="1" applyFill="1" applyAlignment="1">
      <alignment horizontal="center"/>
      <protection/>
    </xf>
    <xf numFmtId="0" fontId="6" fillId="0" borderId="0" xfId="62" applyFont="1" applyFill="1" applyAlignment="1">
      <alignment/>
      <protection/>
    </xf>
    <xf numFmtId="3" fontId="7" fillId="0" borderId="0" xfId="67" applyNumberFormat="1" applyFont="1" applyFill="1" applyBorder="1" applyAlignment="1">
      <alignment horizontal="left"/>
      <protection/>
    </xf>
    <xf numFmtId="0" fontId="7" fillId="0" borderId="0" xfId="62" applyFont="1" applyFill="1">
      <alignment/>
      <protection/>
    </xf>
    <xf numFmtId="0" fontId="7" fillId="0" borderId="0" xfId="62" applyFont="1" applyFill="1" applyBorder="1" applyAlignment="1">
      <alignment horizontal="center" vertical="justify"/>
      <protection/>
    </xf>
    <xf numFmtId="0" fontId="6" fillId="0" borderId="0" xfId="62" applyFont="1" applyFill="1" applyAlignment="1">
      <alignment horizontal="right"/>
      <protection/>
    </xf>
    <xf numFmtId="0" fontId="6" fillId="0" borderId="0" xfId="62" applyFont="1" applyFill="1" applyBorder="1" applyAlignment="1">
      <alignment horizontal="center"/>
      <protection/>
    </xf>
    <xf numFmtId="0" fontId="6" fillId="0" borderId="0" xfId="62" applyFont="1" applyFill="1" applyBorder="1" applyAlignment="1">
      <alignment/>
      <protection/>
    </xf>
    <xf numFmtId="0" fontId="7" fillId="0" borderId="0" xfId="62" applyFont="1" applyFill="1" applyBorder="1" applyAlignment="1">
      <alignment/>
      <protection/>
    </xf>
    <xf numFmtId="0" fontId="3" fillId="0" borderId="0" xfId="62" applyFont="1" applyFill="1">
      <alignment/>
      <protection/>
    </xf>
    <xf numFmtId="0" fontId="3" fillId="16" borderId="49" xfId="62" applyFont="1" applyFill="1" applyBorder="1" applyAlignment="1">
      <alignment horizontal="center" vertical="center" wrapText="1"/>
      <protection/>
    </xf>
    <xf numFmtId="0" fontId="3" fillId="0" borderId="35" xfId="62" applyFont="1" applyFill="1" applyBorder="1" applyAlignment="1">
      <alignment horizontal="center" vertical="center" wrapText="1"/>
      <protection/>
    </xf>
    <xf numFmtId="0" fontId="3" fillId="0" borderId="36" xfId="62" applyFont="1" applyFill="1" applyBorder="1" applyAlignment="1">
      <alignment horizontal="center" vertical="justify" wrapText="1"/>
      <protection/>
    </xf>
    <xf numFmtId="0" fontId="9" fillId="0" borderId="36" xfId="62" applyFont="1" applyFill="1" applyBorder="1" applyAlignment="1">
      <alignment horizontal="center" vertical="center" wrapText="1"/>
      <protection/>
    </xf>
    <xf numFmtId="4" fontId="3" fillId="0" borderId="36" xfId="62" applyNumberFormat="1" applyFont="1" applyFill="1" applyBorder="1" applyAlignment="1" applyProtection="1">
      <alignment horizontal="center" vertical="center" wrapText="1"/>
      <protection/>
    </xf>
    <xf numFmtId="4" fontId="3" fillId="0" borderId="37" xfId="62" applyNumberFormat="1" applyFont="1" applyFill="1" applyBorder="1" applyAlignment="1" applyProtection="1">
      <alignment horizontal="center" vertical="center" wrapText="1"/>
      <protection/>
    </xf>
    <xf numFmtId="0" fontId="3" fillId="0" borderId="38" xfId="62" applyFont="1" applyFill="1" applyBorder="1" applyAlignment="1">
      <alignment horizontal="center" vertical="center" wrapText="1"/>
      <protection/>
    </xf>
    <xf numFmtId="0" fontId="3" fillId="0" borderId="50" xfId="62" applyFont="1" applyFill="1" applyBorder="1" applyAlignment="1">
      <alignment horizontal="center" vertical="justify" wrapText="1"/>
      <protection/>
    </xf>
    <xf numFmtId="0" fontId="3" fillId="0" borderId="50" xfId="62" applyFont="1" applyFill="1" applyBorder="1" applyAlignment="1">
      <alignment horizontal="left" vertical="center" wrapText="1"/>
      <protection/>
    </xf>
    <xf numFmtId="4" fontId="3" fillId="0" borderId="50" xfId="62" applyNumberFormat="1" applyFont="1" applyFill="1" applyBorder="1" applyAlignment="1" applyProtection="1">
      <alignment horizontal="center" vertical="center" wrapText="1"/>
      <protection/>
    </xf>
    <xf numFmtId="4" fontId="3" fillId="0" borderId="39" xfId="62" applyNumberFormat="1" applyFont="1" applyFill="1" applyBorder="1" applyAlignment="1" applyProtection="1">
      <alignment horizontal="center" vertical="center" wrapText="1"/>
      <protection/>
    </xf>
    <xf numFmtId="0" fontId="9" fillId="38" borderId="51" xfId="62" applyFont="1" applyFill="1" applyBorder="1" applyAlignment="1">
      <alignment horizontal="right"/>
      <protection/>
    </xf>
    <xf numFmtId="4" fontId="9" fillId="0" borderId="51" xfId="62" applyNumberFormat="1" applyFont="1" applyFill="1" applyBorder="1" applyAlignment="1" applyProtection="1">
      <alignment horizontal="center"/>
      <protection/>
    </xf>
    <xf numFmtId="4" fontId="9" fillId="0" borderId="52" xfId="62" applyNumberFormat="1" applyFont="1" applyFill="1" applyBorder="1" applyAlignment="1" applyProtection="1">
      <alignment horizontal="center"/>
      <protection/>
    </xf>
    <xf numFmtId="9" fontId="9" fillId="38" borderId="53" xfId="62" applyNumberFormat="1" applyFont="1" applyFill="1" applyBorder="1" applyAlignment="1">
      <alignment horizontal="center"/>
      <protection/>
    </xf>
    <xf numFmtId="4" fontId="3" fillId="0" borderId="46" xfId="62" applyNumberFormat="1" applyFont="1" applyFill="1" applyBorder="1" applyAlignment="1">
      <alignment horizontal="center"/>
      <protection/>
    </xf>
    <xf numFmtId="0" fontId="18" fillId="0" borderId="54" xfId="62" applyFont="1" applyFill="1" applyBorder="1" applyAlignment="1">
      <alignment horizontal="right"/>
      <protection/>
    </xf>
    <xf numFmtId="4" fontId="9" fillId="0" borderId="42" xfId="62" applyNumberFormat="1" applyFont="1" applyFill="1" applyBorder="1" applyAlignment="1">
      <alignment horizontal="center"/>
      <protection/>
    </xf>
    <xf numFmtId="2" fontId="13" fillId="0" borderId="0" xfId="62" applyNumberFormat="1" applyFont="1" applyFill="1">
      <alignment/>
      <protection/>
    </xf>
    <xf numFmtId="0" fontId="13" fillId="0" borderId="0" xfId="62" applyFont="1" applyFill="1" applyAlignment="1">
      <alignment/>
      <protection/>
    </xf>
    <xf numFmtId="0" fontId="15" fillId="0" borderId="50" xfId="72" applyFont="1" applyFill="1" applyBorder="1" applyAlignment="1">
      <alignment horizontal="left" vertical="center" wrapText="1"/>
      <protection/>
    </xf>
    <xf numFmtId="0" fontId="9" fillId="38" borderId="0" xfId="62" applyFont="1" applyFill="1" applyAlignment="1">
      <alignment/>
      <protection/>
    </xf>
    <xf numFmtId="0" fontId="5" fillId="16" borderId="55" xfId="62" applyFont="1" applyFill="1" applyBorder="1" applyAlignment="1">
      <alignment horizontal="center" wrapText="1"/>
      <protection/>
    </xf>
    <xf numFmtId="0" fontId="5" fillId="16" borderId="56" xfId="62" applyFont="1" applyFill="1" applyBorder="1" applyAlignment="1">
      <alignment horizontal="center" vertical="center"/>
      <protection/>
    </xf>
    <xf numFmtId="0" fontId="5" fillId="16" borderId="57" xfId="62" applyFont="1" applyFill="1" applyBorder="1" applyAlignment="1">
      <alignment horizontal="center" vertical="center"/>
      <protection/>
    </xf>
    <xf numFmtId="0" fontId="19" fillId="0" borderId="0" xfId="62" applyFont="1" applyFill="1" applyAlignment="1">
      <alignment horizontal="left"/>
      <protection/>
    </xf>
    <xf numFmtId="0" fontId="3" fillId="0" borderId="50" xfId="62" applyFont="1" applyFill="1" applyBorder="1" applyAlignment="1">
      <alignment horizontal="center" vertical="center" wrapText="1"/>
      <protection/>
    </xf>
    <xf numFmtId="2" fontId="12" fillId="38" borderId="26" xfId="0" applyNumberFormat="1" applyFont="1" applyFill="1" applyBorder="1" applyAlignment="1">
      <alignment horizontal="center" vertical="center" wrapText="1"/>
    </xf>
    <xf numFmtId="2" fontId="12" fillId="38" borderId="28" xfId="0" applyNumberFormat="1" applyFont="1" applyFill="1" applyBorder="1" applyAlignment="1">
      <alignment horizontal="center" vertical="center" wrapText="1"/>
    </xf>
    <xf numFmtId="0" fontId="13" fillId="38" borderId="0" xfId="62" applyFont="1" applyFill="1" applyAlignment="1">
      <alignment horizontal="right"/>
      <protection/>
    </xf>
    <xf numFmtId="0" fontId="3" fillId="38" borderId="58" xfId="0" applyFont="1" applyFill="1" applyBorder="1" applyAlignment="1">
      <alignment horizontal="center" vertical="center" wrapText="1"/>
    </xf>
    <xf numFmtId="2" fontId="3" fillId="0" borderId="17" xfId="67" applyNumberFormat="1" applyFont="1" applyFill="1" applyBorder="1" applyAlignment="1">
      <alignment horizontal="center" vertical="center"/>
      <protection/>
    </xf>
    <xf numFmtId="49" fontId="3" fillId="38" borderId="59" xfId="0" applyNumberFormat="1" applyFont="1" applyFill="1" applyBorder="1" applyAlignment="1">
      <alignment horizontal="center" vertical="center" wrapText="1"/>
    </xf>
    <xf numFmtId="2" fontId="12" fillId="38" borderId="27" xfId="0" applyNumberFormat="1" applyFont="1" applyFill="1" applyBorder="1" applyAlignment="1">
      <alignment horizontal="center" vertical="center" wrapText="1"/>
    </xf>
    <xf numFmtId="2" fontId="12" fillId="39" borderId="27" xfId="0" applyNumberFormat="1" applyFont="1" applyFill="1" applyBorder="1" applyAlignment="1">
      <alignment horizontal="center" vertical="center" wrapText="1"/>
    </xf>
    <xf numFmtId="2" fontId="12" fillId="39" borderId="26" xfId="0" applyNumberFormat="1" applyFont="1" applyFill="1" applyBorder="1" applyAlignment="1">
      <alignment horizontal="center" vertical="center" wrapText="1"/>
    </xf>
    <xf numFmtId="2" fontId="12" fillId="39" borderId="28" xfId="0" applyNumberFormat="1" applyFont="1" applyFill="1" applyBorder="1" applyAlignment="1">
      <alignment horizontal="center" vertical="center" wrapText="1"/>
    </xf>
    <xf numFmtId="2" fontId="3" fillId="39" borderId="17" xfId="67" applyNumberFormat="1" applyFont="1" applyFill="1" applyBorder="1" applyAlignment="1">
      <alignment horizontal="center" vertical="center"/>
      <protection/>
    </xf>
    <xf numFmtId="0" fontId="3" fillId="38" borderId="60" xfId="0" applyFont="1" applyFill="1" applyBorder="1" applyAlignment="1">
      <alignment horizontal="left" wrapText="1"/>
    </xf>
    <xf numFmtId="0" fontId="9" fillId="38" borderId="60" xfId="0" applyFont="1" applyFill="1" applyBorder="1" applyAlignment="1">
      <alignment horizontal="center" wrapText="1"/>
    </xf>
    <xf numFmtId="2" fontId="3" fillId="38" borderId="25" xfId="0" applyNumberFormat="1" applyFont="1" applyFill="1" applyBorder="1" applyAlignment="1">
      <alignment horizontal="center" vertical="center" wrapText="1"/>
    </xf>
    <xf numFmtId="0" fontId="9" fillId="0" borderId="0" xfId="59" applyFont="1" applyFill="1" applyBorder="1" applyAlignment="1">
      <alignment horizontal="left"/>
      <protection/>
    </xf>
    <xf numFmtId="0" fontId="9" fillId="38" borderId="0" xfId="62" applyFont="1" applyFill="1" applyBorder="1" applyAlignment="1">
      <alignment horizontal="left" vertical="justify"/>
      <protection/>
    </xf>
    <xf numFmtId="0" fontId="5" fillId="0" borderId="0" xfId="62" applyFont="1" applyFill="1" applyAlignment="1">
      <alignment horizontal="center"/>
      <protection/>
    </xf>
    <xf numFmtId="0" fontId="13" fillId="0" borderId="61" xfId="62" applyFont="1" applyFill="1" applyBorder="1" applyAlignment="1">
      <alignment horizontal="left"/>
      <protection/>
    </xf>
    <xf numFmtId="0" fontId="13" fillId="0" borderId="62" xfId="62" applyFont="1" applyFill="1" applyBorder="1" applyAlignment="1">
      <alignment horizontal="left"/>
      <protection/>
    </xf>
    <xf numFmtId="0" fontId="13" fillId="0" borderId="63" xfId="62" applyFont="1" applyFill="1" applyBorder="1" applyAlignment="1">
      <alignment horizontal="left"/>
      <protection/>
    </xf>
    <xf numFmtId="0" fontId="13" fillId="0" borderId="64" xfId="62" applyFont="1" applyFill="1" applyBorder="1" applyAlignment="1">
      <alignment horizontal="left"/>
      <protection/>
    </xf>
    <xf numFmtId="0" fontId="5" fillId="0" borderId="40" xfId="62" applyFont="1" applyFill="1" applyBorder="1" applyAlignment="1">
      <alignment horizontal="right"/>
      <protection/>
    </xf>
    <xf numFmtId="0" fontId="5" fillId="0" borderId="41" xfId="62" applyFont="1" applyFill="1" applyBorder="1" applyAlignment="1">
      <alignment horizontal="right"/>
      <protection/>
    </xf>
    <xf numFmtId="0" fontId="9" fillId="0" borderId="0" xfId="62" applyFont="1" applyFill="1" applyAlignment="1">
      <alignment horizontal="left" wrapText="1"/>
      <protection/>
    </xf>
    <xf numFmtId="0" fontId="9" fillId="38" borderId="0" xfId="62" applyFont="1" applyFill="1" applyAlignment="1">
      <alignment horizontal="left" vertical="top" wrapText="1"/>
      <protection/>
    </xf>
    <xf numFmtId="0" fontId="9" fillId="0" borderId="40" xfId="62" applyFont="1" applyFill="1" applyBorder="1" applyAlignment="1">
      <alignment horizontal="right"/>
      <protection/>
    </xf>
    <xf numFmtId="0" fontId="9" fillId="0" borderId="41" xfId="62" applyFont="1" applyFill="1" applyBorder="1" applyAlignment="1">
      <alignment horizontal="right"/>
      <protection/>
    </xf>
    <xf numFmtId="4" fontId="3" fillId="0" borderId="0" xfId="62" applyNumberFormat="1" applyFont="1" applyFill="1" applyAlignment="1">
      <alignment horizontal="left"/>
      <protection/>
    </xf>
    <xf numFmtId="0" fontId="6" fillId="38" borderId="0" xfId="62" applyFont="1" applyFill="1" applyBorder="1" applyAlignment="1">
      <alignment horizontal="left" vertical="justify"/>
      <protection/>
    </xf>
    <xf numFmtId="0" fontId="3" fillId="16" borderId="36" xfId="62" applyFont="1" applyFill="1" applyBorder="1" applyAlignment="1">
      <alignment horizontal="center" vertical="center" wrapText="1"/>
      <protection/>
    </xf>
    <xf numFmtId="0" fontId="3" fillId="16" borderId="37" xfId="62" applyFont="1" applyFill="1" applyBorder="1" applyAlignment="1">
      <alignment horizontal="center" vertical="center" wrapText="1"/>
      <protection/>
    </xf>
    <xf numFmtId="0" fontId="3" fillId="16" borderId="65" xfId="62" applyFont="1" applyFill="1" applyBorder="1" applyAlignment="1">
      <alignment horizontal="center" vertical="center" wrapText="1"/>
      <protection/>
    </xf>
    <xf numFmtId="0" fontId="9" fillId="0" borderId="66" xfId="62" applyFont="1" applyFill="1" applyBorder="1" applyAlignment="1">
      <alignment horizontal="right"/>
      <protection/>
    </xf>
    <xf numFmtId="0" fontId="9" fillId="0" borderId="51" xfId="62" applyFont="1" applyFill="1" applyBorder="1" applyAlignment="1">
      <alignment horizontal="right"/>
      <protection/>
    </xf>
    <xf numFmtId="0" fontId="9" fillId="0" borderId="63" xfId="62" applyFont="1" applyFill="1" applyBorder="1" applyAlignment="1">
      <alignment horizontal="right"/>
      <protection/>
    </xf>
    <xf numFmtId="0" fontId="9" fillId="0" borderId="64" xfId="62" applyFont="1" applyFill="1" applyBorder="1" applyAlignment="1">
      <alignment horizontal="right"/>
      <protection/>
    </xf>
    <xf numFmtId="0" fontId="3" fillId="0" borderId="38" xfId="62" applyFont="1" applyFill="1" applyBorder="1" applyAlignment="1">
      <alignment horizontal="right"/>
      <protection/>
    </xf>
    <xf numFmtId="0" fontId="3" fillId="0" borderId="50" xfId="62" applyFont="1" applyFill="1" applyBorder="1" applyAlignment="1">
      <alignment horizontal="right"/>
      <protection/>
    </xf>
    <xf numFmtId="0" fontId="9" fillId="0" borderId="38" xfId="62" applyFont="1" applyFill="1" applyBorder="1" applyAlignment="1">
      <alignment horizontal="right"/>
      <protection/>
    </xf>
    <xf numFmtId="0" fontId="9" fillId="0" borderId="50" xfId="62" applyFont="1" applyFill="1" applyBorder="1" applyAlignment="1">
      <alignment horizontal="right"/>
      <protection/>
    </xf>
    <xf numFmtId="0" fontId="6" fillId="0" borderId="0" xfId="62" applyFont="1" applyFill="1" applyAlignment="1">
      <alignment horizontal="center"/>
      <protection/>
    </xf>
    <xf numFmtId="4" fontId="6" fillId="0" borderId="47" xfId="62" applyNumberFormat="1" applyFont="1" applyFill="1" applyBorder="1" applyAlignment="1">
      <alignment horizontal="center"/>
      <protection/>
    </xf>
    <xf numFmtId="0" fontId="6" fillId="0" borderId="47" xfId="62" applyFont="1" applyFill="1" applyBorder="1" applyAlignment="1">
      <alignment horizontal="center"/>
      <protection/>
    </xf>
    <xf numFmtId="4" fontId="6" fillId="0" borderId="67" xfId="62" applyNumberFormat="1" applyFont="1" applyFill="1" applyBorder="1" applyAlignment="1">
      <alignment horizontal="center"/>
      <protection/>
    </xf>
    <xf numFmtId="0" fontId="3" fillId="16" borderId="56" xfId="62" applyFont="1" applyFill="1" applyBorder="1" applyAlignment="1">
      <alignment horizontal="center" vertical="center" textRotation="90" wrapText="1"/>
      <protection/>
    </xf>
    <xf numFmtId="0" fontId="3" fillId="16" borderId="68" xfId="62" applyFont="1" applyFill="1" applyBorder="1" applyAlignment="1">
      <alignment horizontal="center" vertical="center" textRotation="90" wrapText="1"/>
      <protection/>
    </xf>
    <xf numFmtId="0" fontId="3" fillId="16" borderId="57" xfId="62" applyFont="1" applyFill="1" applyBorder="1" applyAlignment="1">
      <alignment horizontal="center" vertical="justify" textRotation="90" wrapText="1"/>
      <protection/>
    </xf>
    <xf numFmtId="0" fontId="3" fillId="16" borderId="69" xfId="62" applyFont="1" applyFill="1" applyBorder="1" applyAlignment="1">
      <alignment horizontal="center" vertical="justify" textRotation="90" wrapText="1"/>
      <protection/>
    </xf>
    <xf numFmtId="0" fontId="3" fillId="16" borderId="49" xfId="62" applyFont="1" applyFill="1" applyBorder="1" applyAlignment="1">
      <alignment horizontal="center" vertical="center" wrapText="1"/>
      <protection/>
    </xf>
    <xf numFmtId="0" fontId="3" fillId="16" borderId="57" xfId="62" applyFont="1" applyFill="1" applyBorder="1" applyAlignment="1">
      <alignment horizontal="center" vertical="center" wrapText="1"/>
      <protection/>
    </xf>
    <xf numFmtId="0" fontId="3" fillId="16" borderId="69" xfId="62" applyFont="1" applyFill="1" applyBorder="1" applyAlignment="1">
      <alignment horizontal="center" vertical="center" wrapText="1"/>
      <protection/>
    </xf>
    <xf numFmtId="0" fontId="9" fillId="33" borderId="70" xfId="59" applyFont="1" applyFill="1" applyBorder="1" applyAlignment="1">
      <alignment horizontal="center" vertical="center" textRotation="90" wrapText="1"/>
      <protection/>
    </xf>
    <xf numFmtId="0" fontId="9" fillId="33" borderId="12" xfId="59" applyFont="1" applyFill="1" applyBorder="1" applyAlignment="1">
      <alignment horizontal="center" vertical="center" textRotation="90" wrapText="1"/>
      <protection/>
    </xf>
    <xf numFmtId="4" fontId="9" fillId="33" borderId="71" xfId="59" applyNumberFormat="1" applyFont="1" applyFill="1" applyBorder="1" applyAlignment="1">
      <alignment horizontal="center" vertical="center" textRotation="90" wrapText="1"/>
      <protection/>
    </xf>
    <xf numFmtId="4" fontId="9" fillId="33" borderId="15" xfId="59" applyNumberFormat="1" applyFont="1" applyFill="1" applyBorder="1" applyAlignment="1">
      <alignment horizontal="center" vertical="center" textRotation="90" wrapText="1"/>
      <protection/>
    </xf>
    <xf numFmtId="0" fontId="9" fillId="33" borderId="72" xfId="59" applyFont="1" applyFill="1" applyBorder="1" applyAlignment="1">
      <alignment horizontal="center" vertical="center" textRotation="90" wrapText="1"/>
      <protection/>
    </xf>
    <xf numFmtId="0" fontId="9" fillId="33" borderId="15" xfId="59" applyFont="1" applyFill="1" applyBorder="1" applyAlignment="1">
      <alignment horizontal="center" vertical="center" textRotation="90" wrapText="1"/>
      <protection/>
    </xf>
    <xf numFmtId="0" fontId="9" fillId="33" borderId="73" xfId="59" applyFont="1" applyFill="1" applyBorder="1" applyAlignment="1">
      <alignment horizontal="center" vertical="center" textRotation="90" wrapText="1"/>
      <protection/>
    </xf>
    <xf numFmtId="0" fontId="9" fillId="33" borderId="14" xfId="59" applyFont="1" applyFill="1" applyBorder="1" applyAlignment="1">
      <alignment horizontal="center" vertical="center" textRotation="90" wrapText="1"/>
      <protection/>
    </xf>
    <xf numFmtId="4" fontId="9" fillId="33" borderId="74" xfId="59" applyNumberFormat="1" applyFont="1" applyFill="1" applyBorder="1" applyAlignment="1">
      <alignment horizontal="center" vertical="center" textRotation="90" wrapText="1"/>
      <protection/>
    </xf>
    <xf numFmtId="4" fontId="9" fillId="33" borderId="75" xfId="59" applyNumberFormat="1" applyFont="1" applyFill="1" applyBorder="1" applyAlignment="1">
      <alignment horizontal="center" vertical="center" textRotation="90" wrapText="1"/>
      <protection/>
    </xf>
    <xf numFmtId="0" fontId="7" fillId="0" borderId="0" xfId="59" applyFont="1" applyFill="1" applyAlignment="1">
      <alignment horizontal="left" vertical="top" wrapText="1"/>
      <protection/>
    </xf>
    <xf numFmtId="0" fontId="9" fillId="33" borderId="76" xfId="59" applyFont="1" applyFill="1" applyBorder="1" applyAlignment="1">
      <alignment horizontal="center" vertical="center" textRotation="90" wrapText="1"/>
      <protection/>
    </xf>
    <xf numFmtId="0" fontId="9" fillId="33" borderId="77" xfId="59" applyFont="1" applyFill="1" applyBorder="1" applyAlignment="1">
      <alignment horizontal="center" vertical="center" textRotation="90" wrapText="1"/>
      <protection/>
    </xf>
    <xf numFmtId="0" fontId="9" fillId="33" borderId="13" xfId="59" applyFont="1" applyFill="1" applyBorder="1" applyAlignment="1">
      <alignment horizontal="center" vertical="center" textRotation="90" wrapText="1"/>
      <protection/>
    </xf>
    <xf numFmtId="0" fontId="9" fillId="38" borderId="0" xfId="67" applyFont="1" applyFill="1" applyBorder="1" applyAlignment="1">
      <alignment horizontal="right" vertical="center"/>
      <protection/>
    </xf>
    <xf numFmtId="0" fontId="10" fillId="38" borderId="0" xfId="67" applyFont="1" applyFill="1" applyBorder="1" applyAlignment="1">
      <alignment horizontal="left" wrapText="1"/>
      <protection/>
    </xf>
    <xf numFmtId="0" fontId="10" fillId="0" borderId="0" xfId="67" applyFont="1" applyFill="1" applyBorder="1" applyAlignment="1">
      <alignment horizontal="right" vertical="center" wrapText="1"/>
      <protection/>
    </xf>
    <xf numFmtId="0" fontId="9" fillId="33" borderId="78" xfId="59" applyFont="1" applyFill="1" applyBorder="1" applyAlignment="1">
      <alignment horizontal="center" vertical="center" wrapText="1"/>
      <protection/>
    </xf>
    <xf numFmtId="0" fontId="9" fillId="33" borderId="10" xfId="59" applyFont="1" applyFill="1" applyBorder="1" applyAlignment="1">
      <alignment horizontal="center" vertical="center" wrapText="1"/>
      <protection/>
    </xf>
    <xf numFmtId="0" fontId="9" fillId="33" borderId="79" xfId="59" applyFont="1" applyFill="1" applyBorder="1" applyAlignment="1">
      <alignment horizontal="center" vertical="center"/>
      <protection/>
    </xf>
    <xf numFmtId="0" fontId="9" fillId="33" borderId="11" xfId="59" applyFont="1" applyFill="1" applyBorder="1" applyAlignment="1">
      <alignment horizontal="center" vertical="center"/>
      <protection/>
    </xf>
    <xf numFmtId="4" fontId="9" fillId="33" borderId="80" xfId="59" applyNumberFormat="1" applyFont="1" applyFill="1" applyBorder="1" applyAlignment="1">
      <alignment horizontal="center" vertical="center" textRotation="90" wrapText="1"/>
      <protection/>
    </xf>
    <xf numFmtId="4" fontId="9" fillId="33" borderId="14" xfId="59" applyNumberFormat="1" applyFont="1" applyFill="1" applyBorder="1" applyAlignment="1">
      <alignment horizontal="center" vertical="center" textRotation="90" wrapText="1"/>
      <protection/>
    </xf>
    <xf numFmtId="0" fontId="9" fillId="33" borderId="81" xfId="59" applyFont="1" applyFill="1" applyBorder="1" applyAlignment="1">
      <alignment horizontal="center" vertical="center"/>
      <protection/>
    </xf>
    <xf numFmtId="0" fontId="9" fillId="33" borderId="82" xfId="59" applyFont="1" applyFill="1" applyBorder="1" applyAlignment="1">
      <alignment horizontal="center" vertical="center"/>
      <protection/>
    </xf>
    <xf numFmtId="0" fontId="9" fillId="33" borderId="83" xfId="59" applyFont="1" applyFill="1" applyBorder="1" applyAlignment="1">
      <alignment horizontal="center" vertical="center"/>
      <protection/>
    </xf>
    <xf numFmtId="0" fontId="9" fillId="33" borderId="84" xfId="59" applyFont="1" applyFill="1" applyBorder="1" applyAlignment="1">
      <alignment horizontal="center" vertical="center" wrapText="1"/>
      <protection/>
    </xf>
    <xf numFmtId="0" fontId="9" fillId="33" borderId="85" xfId="59" applyFont="1" applyFill="1" applyBorder="1" applyAlignment="1">
      <alignment horizontal="center" vertical="center" wrapText="1"/>
      <protection/>
    </xf>
    <xf numFmtId="0" fontId="9" fillId="33" borderId="86" xfId="59" applyFont="1" applyFill="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xfId="60"/>
    <cellStyle name="Normal 4" xfId="61"/>
    <cellStyle name="Normal_BOLVANKA" xfId="62"/>
    <cellStyle name="Note" xfId="63"/>
    <cellStyle name="Output" xfId="64"/>
    <cellStyle name="Percent" xfId="65"/>
    <cellStyle name="Stils 1" xfId="66"/>
    <cellStyle name="Style 1" xfId="67"/>
    <cellStyle name="Style 1 2" xfId="68"/>
    <cellStyle name="Title" xfId="69"/>
    <cellStyle name="Total" xfId="70"/>
    <cellStyle name="Warning Text" xfId="71"/>
    <cellStyle name="Обычный_13. ARCH UN VIDE_PII ROTALA_JUMTS LIETIS KAN_TAME_2012_02_29_BOLVANKA" xfId="72"/>
    <cellStyle name="Финансовый_Лист1"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ECC\Desktop\_\tuksa_tame_klavi_1_bez_celi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tāme"/>
      <sheetName val="kopsavilkums"/>
      <sheetName val="konstrukcija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35"/>
  <sheetViews>
    <sheetView view="pageBreakPreview" zoomScaleSheetLayoutView="100" workbookViewId="0" topLeftCell="A1">
      <selection activeCell="B34" sqref="B34"/>
    </sheetView>
  </sheetViews>
  <sheetFormatPr defaultColWidth="9.140625" defaultRowHeight="15"/>
  <cols>
    <col min="1" max="1" width="21.8515625" style="75" customWidth="1"/>
    <col min="2" max="2" width="51.00390625" style="75" customWidth="1"/>
    <col min="3" max="3" width="12.8515625" style="75" customWidth="1"/>
    <col min="4" max="16384" width="9.140625" style="75" customWidth="1"/>
  </cols>
  <sheetData>
    <row r="1" spans="1:3" ht="12.75">
      <c r="A1" s="74"/>
      <c r="B1" s="74"/>
      <c r="C1" s="139" t="s">
        <v>90</v>
      </c>
    </row>
    <row r="2" spans="1:3" ht="12.75">
      <c r="A2" s="74"/>
      <c r="B2" s="74"/>
      <c r="C2" s="74"/>
    </row>
    <row r="3" spans="1:3" ht="12.75">
      <c r="A3" s="74"/>
      <c r="B3" s="74"/>
      <c r="C3" s="74"/>
    </row>
    <row r="4" spans="1:3" ht="15.75">
      <c r="A4" s="74"/>
      <c r="B4" s="76" t="s">
        <v>37</v>
      </c>
      <c r="C4" s="74"/>
    </row>
    <row r="5" spans="1:3" ht="15.75">
      <c r="A5" s="74"/>
      <c r="B5" s="76"/>
      <c r="C5" s="74"/>
    </row>
    <row r="6" spans="1:3" ht="12.75" customHeight="1">
      <c r="A6" s="152" t="s">
        <v>73</v>
      </c>
      <c r="B6" s="152"/>
      <c r="C6" s="2"/>
    </row>
    <row r="7" spans="1:3" ht="28.5" customHeight="1">
      <c r="A7" s="161" t="s">
        <v>88</v>
      </c>
      <c r="B7" s="161"/>
      <c r="C7" s="6"/>
    </row>
    <row r="8" spans="1:3" ht="12.75" customHeight="1">
      <c r="A8" s="131" t="s">
        <v>71</v>
      </c>
      <c r="B8" s="131"/>
      <c r="C8" s="6"/>
    </row>
    <row r="9" spans="1:3" ht="14.25" customHeight="1">
      <c r="A9" s="160" t="s">
        <v>89</v>
      </c>
      <c r="B9" s="160"/>
      <c r="C9" s="6"/>
    </row>
    <row r="10" spans="1:3" ht="12.75" customHeight="1">
      <c r="A10" s="77" t="s">
        <v>78</v>
      </c>
      <c r="B10" s="78"/>
      <c r="C10" s="6"/>
    </row>
    <row r="11" spans="1:3" ht="12.75" customHeight="1">
      <c r="A11" s="77" t="s">
        <v>38</v>
      </c>
      <c r="B11" s="78"/>
      <c r="C11" s="79"/>
    </row>
    <row r="12" spans="1:3" ht="12.75" customHeight="1">
      <c r="A12" s="6"/>
      <c r="B12" s="79"/>
      <c r="C12" s="79"/>
    </row>
    <row r="13" spans="1:3" ht="13.5" thickBot="1">
      <c r="A13" s="80"/>
      <c r="B13" s="153"/>
      <c r="C13" s="153"/>
    </row>
    <row r="14" spans="1:3" ht="39" thickBot="1">
      <c r="A14" s="133" t="s">
        <v>39</v>
      </c>
      <c r="B14" s="134" t="s">
        <v>40</v>
      </c>
      <c r="C14" s="132" t="s">
        <v>41</v>
      </c>
    </row>
    <row r="15" spans="1:3" ht="12.75">
      <c r="A15" s="81"/>
      <c r="B15" s="82"/>
      <c r="C15" s="83"/>
    </row>
    <row r="16" spans="1:3" ht="12.75">
      <c r="A16" s="84">
        <v>1</v>
      </c>
      <c r="B16" s="130" t="s">
        <v>75</v>
      </c>
      <c r="C16" s="85">
        <f>kopsavilkums!F22</f>
        <v>0</v>
      </c>
    </row>
    <row r="17" spans="1:3" ht="13.5" thickBot="1">
      <c r="A17" s="86"/>
      <c r="B17" s="87"/>
      <c r="C17" s="88"/>
    </row>
    <row r="18" spans="1:3" ht="13.5" thickBot="1">
      <c r="A18" s="89"/>
      <c r="B18" s="90" t="s">
        <v>42</v>
      </c>
      <c r="C18" s="91">
        <f>SUM(C16:C17)</f>
        <v>0</v>
      </c>
    </row>
    <row r="19" spans="1:3" ht="12.75">
      <c r="A19" s="74"/>
      <c r="B19" s="74"/>
      <c r="C19" s="92"/>
    </row>
    <row r="20" spans="1:3" ht="13.5" thickBot="1">
      <c r="A20" s="154"/>
      <c r="B20" s="155"/>
      <c r="C20" s="88"/>
    </row>
    <row r="21" spans="1:3" ht="12.75">
      <c r="A21" s="156" t="s">
        <v>43</v>
      </c>
      <c r="B21" s="157"/>
      <c r="C21" s="93">
        <f>C18*0.21</f>
        <v>0</v>
      </c>
    </row>
    <row r="22" spans="1:3" ht="13.5" thickBot="1">
      <c r="A22" s="158" t="s">
        <v>44</v>
      </c>
      <c r="B22" s="159"/>
      <c r="C22" s="88">
        <f>C18+C21</f>
        <v>0</v>
      </c>
    </row>
    <row r="23" spans="1:3" ht="12.75">
      <c r="A23" s="74"/>
      <c r="B23" s="74"/>
      <c r="C23" s="74"/>
    </row>
    <row r="26" spans="1:3" ht="12.75">
      <c r="A26" s="74"/>
      <c r="B26" s="74"/>
      <c r="C26" s="74"/>
    </row>
    <row r="27" spans="1:8" ht="12.75">
      <c r="A27" s="94" t="s">
        <v>45</v>
      </c>
      <c r="B27" s="151" t="s">
        <v>93</v>
      </c>
      <c r="D27" s="96"/>
      <c r="E27" s="96"/>
      <c r="G27" s="46"/>
      <c r="H27" s="47"/>
    </row>
    <row r="28" spans="1:3" ht="12.75">
      <c r="A28" s="79"/>
      <c r="B28" s="97"/>
      <c r="C28" s="98"/>
    </row>
    <row r="29" spans="1:3" ht="12.75">
      <c r="A29" s="74"/>
      <c r="B29" s="99"/>
      <c r="C29" s="74"/>
    </row>
    <row r="30" ht="12.75">
      <c r="A30" s="48" t="s">
        <v>46</v>
      </c>
    </row>
    <row r="31" ht="12.75">
      <c r="A31" s="48" t="s">
        <v>47</v>
      </c>
    </row>
    <row r="32" ht="12.75">
      <c r="A32" s="48" t="s">
        <v>48</v>
      </c>
    </row>
    <row r="33" ht="12.75">
      <c r="A33" s="48" t="s">
        <v>49</v>
      </c>
    </row>
    <row r="34" ht="12.75">
      <c r="A34" s="48" t="s">
        <v>50</v>
      </c>
    </row>
    <row r="35" ht="12.75">
      <c r="A35" s="48" t="s">
        <v>51</v>
      </c>
    </row>
  </sheetData>
  <sheetProtection/>
  <mergeCells count="7">
    <mergeCell ref="A6:B6"/>
    <mergeCell ref="B13:C13"/>
    <mergeCell ref="A20:B20"/>
    <mergeCell ref="A21:B21"/>
    <mergeCell ref="A22:B22"/>
    <mergeCell ref="A9:B9"/>
    <mergeCell ref="A7: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32"/>
  <sheetViews>
    <sheetView view="pageBreakPreview" zoomScale="115" zoomScaleSheetLayoutView="115" workbookViewId="0" topLeftCell="A1">
      <selection activeCell="E19" sqref="E19"/>
    </sheetView>
  </sheetViews>
  <sheetFormatPr defaultColWidth="9.140625" defaultRowHeight="15"/>
  <cols>
    <col min="1" max="3" width="9.140625" style="75" customWidth="1"/>
    <col min="4" max="4" width="34.00390625" style="75" customWidth="1"/>
    <col min="5" max="9" width="9.140625" style="75" customWidth="1"/>
    <col min="10" max="10" width="10.00390625" style="75" customWidth="1"/>
    <col min="11" max="16384" width="9.140625" style="75" customWidth="1"/>
  </cols>
  <sheetData>
    <row r="1" spans="1:10" ht="15">
      <c r="A1" s="177" t="s">
        <v>52</v>
      </c>
      <c r="B1" s="177"/>
      <c r="C1" s="177"/>
      <c r="D1" s="177"/>
      <c r="E1" s="177"/>
      <c r="F1" s="177"/>
      <c r="G1" s="177"/>
      <c r="H1" s="177"/>
      <c r="I1" s="177"/>
      <c r="J1" s="177"/>
    </row>
    <row r="2" spans="1:10" ht="14.25">
      <c r="A2" s="100"/>
      <c r="B2" s="100"/>
      <c r="C2" s="100"/>
      <c r="D2" s="100"/>
      <c r="E2" s="100"/>
      <c r="F2" s="100"/>
      <c r="G2" s="100"/>
      <c r="H2" s="100"/>
      <c r="I2" s="100"/>
      <c r="J2" s="100"/>
    </row>
    <row r="3" spans="1:10" ht="15" customHeight="1">
      <c r="A3" s="165" t="s">
        <v>73</v>
      </c>
      <c r="B3" s="165"/>
      <c r="C3" s="165"/>
      <c r="D3" s="165"/>
      <c r="E3" s="165"/>
      <c r="F3" s="165"/>
      <c r="G3" s="165"/>
      <c r="H3" s="100"/>
      <c r="I3" s="100"/>
      <c r="J3" s="100"/>
    </row>
    <row r="4" spans="1:10" ht="15">
      <c r="A4" s="64" t="s">
        <v>72</v>
      </c>
      <c r="B4" s="64"/>
      <c r="C4" s="64"/>
      <c r="D4" s="64"/>
      <c r="E4" s="100"/>
      <c r="F4" s="100"/>
      <c r="G4" s="100"/>
      <c r="H4" s="100"/>
      <c r="I4" s="100"/>
      <c r="J4" s="100"/>
    </row>
    <row r="5" spans="1:10" ht="15">
      <c r="A5" s="64" t="s">
        <v>71</v>
      </c>
      <c r="B5" s="64"/>
      <c r="C5" s="64"/>
      <c r="D5" s="64"/>
      <c r="E5" s="100"/>
      <c r="F5" s="100"/>
      <c r="G5" s="100"/>
      <c r="H5" s="100"/>
      <c r="I5" s="100"/>
      <c r="J5" s="100"/>
    </row>
    <row r="6" spans="1:10" ht="15">
      <c r="A6" s="64" t="str">
        <f>Koptāme!A9</f>
        <v>Pasūtītājs:  Mārupes Novada dome.</v>
      </c>
      <c r="B6" s="64"/>
      <c r="C6" s="64"/>
      <c r="D6" s="64"/>
      <c r="E6" s="100"/>
      <c r="F6" s="100"/>
      <c r="G6" s="100"/>
      <c r="H6" s="100"/>
      <c r="I6" s="100"/>
      <c r="J6" s="100"/>
    </row>
    <row r="7" spans="1:10" ht="15">
      <c r="A7" s="64" t="s">
        <v>38</v>
      </c>
      <c r="B7" s="65"/>
      <c r="C7" s="64"/>
      <c r="D7" s="65"/>
      <c r="E7" s="100"/>
      <c r="F7" s="100"/>
      <c r="G7" s="100"/>
      <c r="H7" s="100"/>
      <c r="I7" s="100"/>
      <c r="J7" s="100"/>
    </row>
    <row r="8" spans="1:10" ht="5.25" customHeight="1">
      <c r="A8" s="101"/>
      <c r="B8" s="102"/>
      <c r="C8" s="100"/>
      <c r="D8" s="100"/>
      <c r="E8" s="100"/>
      <c r="F8" s="100"/>
      <c r="G8" s="100"/>
      <c r="H8" s="100"/>
      <c r="I8" s="100"/>
      <c r="J8" s="100"/>
    </row>
    <row r="9" spans="1:10" ht="15">
      <c r="A9" s="103"/>
      <c r="B9" s="103"/>
      <c r="C9" s="103"/>
      <c r="G9" s="104"/>
      <c r="H9" s="105" t="s">
        <v>53</v>
      </c>
      <c r="I9" s="178">
        <f>F22</f>
        <v>0</v>
      </c>
      <c r="J9" s="179"/>
    </row>
    <row r="10" spans="1:10" ht="15">
      <c r="A10" s="103"/>
      <c r="B10" s="103"/>
      <c r="C10" s="103"/>
      <c r="G10" s="104"/>
      <c r="H10" s="105" t="s">
        <v>54</v>
      </c>
      <c r="I10" s="180">
        <f>J18</f>
        <v>0</v>
      </c>
      <c r="J10" s="180"/>
    </row>
    <row r="11" spans="1:10" ht="15">
      <c r="A11" s="103"/>
      <c r="B11" s="103"/>
      <c r="C11" s="103"/>
      <c r="D11" s="103"/>
      <c r="E11" s="103"/>
      <c r="F11" s="103"/>
      <c r="G11" s="104"/>
      <c r="H11" s="104"/>
      <c r="I11" s="104"/>
      <c r="J11" s="104"/>
    </row>
    <row r="12" spans="1:8" ht="15">
      <c r="A12" s="103"/>
      <c r="B12" s="103"/>
      <c r="C12" s="103"/>
      <c r="E12" s="106"/>
      <c r="F12" s="107"/>
      <c r="G12" s="108"/>
      <c r="H12" s="108"/>
    </row>
    <row r="13" spans="1:10" ht="16.5" thickBot="1">
      <c r="A13" s="109"/>
      <c r="B13" s="109"/>
      <c r="C13" s="109"/>
      <c r="D13" s="109"/>
      <c r="E13" s="109"/>
      <c r="F13" s="109"/>
      <c r="G13" s="135" t="s">
        <v>76</v>
      </c>
      <c r="H13" s="109"/>
      <c r="I13" s="109"/>
      <c r="J13" s="105" t="s">
        <v>90</v>
      </c>
    </row>
    <row r="14" spans="1:10" ht="12.75">
      <c r="A14" s="181" t="s">
        <v>55</v>
      </c>
      <c r="B14" s="183" t="s">
        <v>56</v>
      </c>
      <c r="C14" s="183" t="s">
        <v>57</v>
      </c>
      <c r="D14" s="166" t="s">
        <v>58</v>
      </c>
      <c r="E14" s="186"/>
      <c r="F14" s="166" t="s">
        <v>59</v>
      </c>
      <c r="G14" s="166" t="s">
        <v>60</v>
      </c>
      <c r="H14" s="166"/>
      <c r="I14" s="166"/>
      <c r="J14" s="167" t="s">
        <v>61</v>
      </c>
    </row>
    <row r="15" spans="1:10" ht="40.5" customHeight="1" thickBot="1">
      <c r="A15" s="182"/>
      <c r="B15" s="184"/>
      <c r="C15" s="184"/>
      <c r="D15" s="185"/>
      <c r="E15" s="187"/>
      <c r="F15" s="185"/>
      <c r="G15" s="110" t="s">
        <v>62</v>
      </c>
      <c r="H15" s="110" t="s">
        <v>74</v>
      </c>
      <c r="I15" s="110" t="s">
        <v>63</v>
      </c>
      <c r="J15" s="168"/>
    </row>
    <row r="16" spans="1:10" ht="12.75">
      <c r="A16" s="111"/>
      <c r="B16" s="112"/>
      <c r="C16" s="112"/>
      <c r="D16" s="113" t="s">
        <v>77</v>
      </c>
      <c r="E16" s="113"/>
      <c r="F16" s="114"/>
      <c r="G16" s="114"/>
      <c r="H16" s="114"/>
      <c r="I16" s="114"/>
      <c r="J16" s="115"/>
    </row>
    <row r="17" spans="1:10" ht="26.25" thickBot="1">
      <c r="A17" s="116">
        <v>1</v>
      </c>
      <c r="B17" s="136">
        <v>1</v>
      </c>
      <c r="C17" s="117"/>
      <c r="D17" s="118" t="s">
        <v>79</v>
      </c>
      <c r="E17" s="118"/>
      <c r="F17" s="119">
        <f>'1 kārta '!O42</f>
        <v>0</v>
      </c>
      <c r="G17" s="119">
        <f>'1 kārta '!L42</f>
        <v>0</v>
      </c>
      <c r="H17" s="119">
        <f>'1 kārta '!M42</f>
        <v>0</v>
      </c>
      <c r="I17" s="119">
        <f>'1 kārta '!N42</f>
        <v>0</v>
      </c>
      <c r="J17" s="120">
        <f>'1 kārta '!K42</f>
        <v>0</v>
      </c>
    </row>
    <row r="18" spans="1:10" ht="13.5" thickBot="1">
      <c r="A18" s="169" t="s">
        <v>64</v>
      </c>
      <c r="B18" s="170"/>
      <c r="C18" s="170"/>
      <c r="D18" s="170"/>
      <c r="E18" s="121"/>
      <c r="F18" s="122">
        <f>SUM(F17:F17)</f>
        <v>0</v>
      </c>
      <c r="G18" s="122">
        <f>SUM(G17:G17)</f>
        <v>0</v>
      </c>
      <c r="H18" s="122">
        <f>SUM(H17:H17)</f>
        <v>0</v>
      </c>
      <c r="I18" s="122">
        <f>SUM(I17:I17)</f>
        <v>0</v>
      </c>
      <c r="J18" s="123">
        <f>SUM(J17:J17)</f>
        <v>0</v>
      </c>
    </row>
    <row r="19" spans="1:10" ht="12.75">
      <c r="A19" s="171" t="s">
        <v>65</v>
      </c>
      <c r="B19" s="172"/>
      <c r="C19" s="172"/>
      <c r="D19" s="172"/>
      <c r="E19" s="124"/>
      <c r="F19" s="125">
        <f>F18*E19</f>
        <v>0</v>
      </c>
      <c r="G19" s="109"/>
      <c r="H19" s="109"/>
      <c r="I19" s="109"/>
      <c r="J19" s="109"/>
    </row>
    <row r="20" spans="1:10" ht="12.75">
      <c r="A20" s="173" t="s">
        <v>66</v>
      </c>
      <c r="B20" s="174"/>
      <c r="C20" s="174"/>
      <c r="D20" s="174"/>
      <c r="E20" s="124"/>
      <c r="F20" s="125"/>
      <c r="G20" s="109"/>
      <c r="H20" s="109"/>
      <c r="I20" s="109"/>
      <c r="J20" s="109"/>
    </row>
    <row r="21" spans="1:10" ht="12.75">
      <c r="A21" s="175" t="s">
        <v>67</v>
      </c>
      <c r="B21" s="176"/>
      <c r="C21" s="176"/>
      <c r="D21" s="176"/>
      <c r="E21" s="124"/>
      <c r="F21" s="125">
        <f>F18*E21</f>
        <v>0</v>
      </c>
      <c r="G21" s="109"/>
      <c r="H21" s="109"/>
      <c r="I21" s="109"/>
      <c r="J21" s="109"/>
    </row>
    <row r="22" spans="1:10" ht="13.5" thickBot="1">
      <c r="A22" s="162" t="s">
        <v>68</v>
      </c>
      <c r="B22" s="163"/>
      <c r="C22" s="163"/>
      <c r="D22" s="163"/>
      <c r="E22" s="126"/>
      <c r="F22" s="127">
        <f>F21+F19+F18</f>
        <v>0</v>
      </c>
      <c r="G22" s="109"/>
      <c r="H22" s="164"/>
      <c r="I22" s="164"/>
      <c r="J22" s="109"/>
    </row>
    <row r="23" spans="1:10" ht="12.75">
      <c r="A23" s="74"/>
      <c r="B23" s="74"/>
      <c r="C23" s="74"/>
      <c r="D23" s="74"/>
      <c r="E23" s="74"/>
      <c r="F23" s="74"/>
      <c r="G23" s="74"/>
      <c r="H23" s="128"/>
      <c r="I23" s="74"/>
      <c r="J23" s="74"/>
    </row>
    <row r="24" spans="1:10" ht="12.75">
      <c r="A24" s="74"/>
      <c r="B24" s="74"/>
      <c r="C24" s="74"/>
      <c r="D24" s="74"/>
      <c r="E24" s="74"/>
      <c r="F24" s="74"/>
      <c r="G24" s="74"/>
      <c r="H24" s="128"/>
      <c r="I24" s="74"/>
      <c r="J24" s="74"/>
    </row>
    <row r="25" spans="1:10" ht="12.75">
      <c r="A25" s="129"/>
      <c r="B25" s="94" t="s">
        <v>45</v>
      </c>
      <c r="C25" s="95" t="s">
        <v>93</v>
      </c>
      <c r="D25" s="95"/>
      <c r="E25" s="49"/>
      <c r="F25" s="96"/>
      <c r="H25" s="74"/>
      <c r="I25" s="74"/>
      <c r="J25" s="74"/>
    </row>
    <row r="26" spans="1:10" ht="12.75">
      <c r="A26" s="74"/>
      <c r="H26" s="74"/>
      <c r="I26" s="74"/>
      <c r="J26" s="74"/>
    </row>
    <row r="27" spans="1:10" ht="12.75">
      <c r="A27" s="48" t="s">
        <v>46</v>
      </c>
      <c r="H27" s="46"/>
      <c r="I27" s="47"/>
      <c r="J27" s="74"/>
    </row>
    <row r="28" spans="1:10" ht="12.75">
      <c r="A28" s="48" t="s">
        <v>47</v>
      </c>
      <c r="B28" s="129"/>
      <c r="C28" s="129"/>
      <c r="D28" s="74"/>
      <c r="E28" s="74"/>
      <c r="F28" s="74"/>
      <c r="G28" s="74"/>
      <c r="H28" s="74"/>
      <c r="I28" s="74"/>
      <c r="J28" s="74"/>
    </row>
    <row r="29" spans="1:10" ht="12.75">
      <c r="A29" s="48" t="s">
        <v>48</v>
      </c>
      <c r="B29" s="74"/>
      <c r="C29" s="74"/>
      <c r="D29" s="74"/>
      <c r="E29" s="74"/>
      <c r="F29" s="74"/>
      <c r="G29" s="74"/>
      <c r="H29" s="74"/>
      <c r="I29" s="74"/>
      <c r="J29" s="74"/>
    </row>
    <row r="30" spans="1:10" ht="12.75">
      <c r="A30" s="48" t="s">
        <v>49</v>
      </c>
      <c r="B30" s="74"/>
      <c r="C30" s="74"/>
      <c r="D30" s="74"/>
      <c r="E30" s="74"/>
      <c r="F30" s="74" t="s">
        <v>69</v>
      </c>
      <c r="G30" s="74"/>
      <c r="H30" s="74"/>
      <c r="I30" s="74"/>
      <c r="J30" s="74"/>
    </row>
    <row r="31" spans="1:10" ht="12.75">
      <c r="A31" s="48" t="s">
        <v>50</v>
      </c>
      <c r="B31" s="129"/>
      <c r="C31" s="129"/>
      <c r="D31" s="74"/>
      <c r="E31" s="74"/>
      <c r="F31" s="74"/>
      <c r="G31" s="74"/>
      <c r="H31" s="74"/>
      <c r="I31" s="74"/>
      <c r="J31" s="74"/>
    </row>
    <row r="32" ht="12.75">
      <c r="A32" s="48" t="s">
        <v>51</v>
      </c>
    </row>
  </sheetData>
  <sheetProtection/>
  <mergeCells count="18">
    <mergeCell ref="A1:J1"/>
    <mergeCell ref="I9:J9"/>
    <mergeCell ref="I10:J10"/>
    <mergeCell ref="A14:A15"/>
    <mergeCell ref="B14:B15"/>
    <mergeCell ref="C14:C15"/>
    <mergeCell ref="D14:D15"/>
    <mergeCell ref="E14:E15"/>
    <mergeCell ref="F14:F15"/>
    <mergeCell ref="A22:D22"/>
    <mergeCell ref="H22:I22"/>
    <mergeCell ref="A3:G3"/>
    <mergeCell ref="G14:I14"/>
    <mergeCell ref="J14:J15"/>
    <mergeCell ref="A18:D18"/>
    <mergeCell ref="A19:D19"/>
    <mergeCell ref="A20:D20"/>
    <mergeCell ref="A21:D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O50"/>
  <sheetViews>
    <sheetView showZeros="0" tabSelected="1" zoomScale="85" zoomScaleNormal="85" zoomScaleSheetLayoutView="100" zoomScalePageLayoutView="0" workbookViewId="0" topLeftCell="A1">
      <selection activeCell="U40" sqref="U40"/>
    </sheetView>
  </sheetViews>
  <sheetFormatPr defaultColWidth="9.140625" defaultRowHeight="15"/>
  <cols>
    <col min="1" max="1" width="4.7109375" style="8" customWidth="1"/>
    <col min="2" max="2" width="51.57421875" style="8" customWidth="1"/>
    <col min="3" max="3" width="9.00390625" style="8" customWidth="1"/>
    <col min="4" max="4" width="8.140625" style="8" customWidth="1"/>
    <col min="5" max="5" width="9.00390625" style="8" customWidth="1"/>
    <col min="6" max="6" width="10.00390625" style="8" customWidth="1"/>
    <col min="7" max="7" width="7.421875" style="8" customWidth="1"/>
    <col min="8" max="8" width="8.00390625" style="8" customWidth="1"/>
    <col min="9" max="9" width="10.28125" style="8" customWidth="1"/>
    <col min="10" max="10" width="8.421875" style="8" customWidth="1"/>
    <col min="11" max="11" width="8.00390625" style="8" customWidth="1"/>
    <col min="12" max="12" width="9.7109375" style="47" customWidth="1"/>
    <col min="13" max="13" width="9.8515625" style="47" customWidth="1"/>
    <col min="14" max="14" width="10.140625" style="47" customWidth="1"/>
    <col min="15" max="15" width="12.57421875" style="47" customWidth="1"/>
    <col min="16" max="16384" width="9.140625" style="8" customWidth="1"/>
  </cols>
  <sheetData>
    <row r="1" spans="2:15" s="1" customFormat="1" ht="15.75" customHeight="1">
      <c r="B1" s="2"/>
      <c r="C1" s="2"/>
      <c r="D1" s="2"/>
      <c r="E1" s="2"/>
      <c r="F1" s="2"/>
      <c r="G1" s="2"/>
      <c r="H1" s="2"/>
      <c r="I1" s="2"/>
      <c r="J1" s="2"/>
      <c r="K1" s="3"/>
      <c r="L1" s="4"/>
      <c r="M1" s="4"/>
      <c r="N1" s="5"/>
      <c r="O1" s="5"/>
    </row>
    <row r="2" spans="2:15" s="1" customFormat="1" ht="15.75" customHeight="1">
      <c r="B2" s="6"/>
      <c r="C2" s="6"/>
      <c r="D2" s="2"/>
      <c r="E2" s="2"/>
      <c r="F2" s="2"/>
      <c r="G2" s="2"/>
      <c r="H2" s="2"/>
      <c r="I2" s="2"/>
      <c r="J2" s="2"/>
      <c r="K2" s="3"/>
      <c r="L2" s="4"/>
      <c r="M2" s="4"/>
      <c r="N2" s="5"/>
      <c r="O2" s="5"/>
    </row>
    <row r="3" spans="1:15" s="1" customFormat="1" ht="15" customHeight="1">
      <c r="A3" s="165" t="s">
        <v>73</v>
      </c>
      <c r="B3" s="165"/>
      <c r="C3" s="6"/>
      <c r="D3" s="2"/>
      <c r="E3" s="2"/>
      <c r="F3" s="2"/>
      <c r="G3" s="2"/>
      <c r="H3" s="2"/>
      <c r="I3" s="2"/>
      <c r="J3" s="2"/>
      <c r="L3" s="4"/>
      <c r="M3" s="4"/>
      <c r="N3" s="5"/>
      <c r="O3" s="5"/>
    </row>
    <row r="4" spans="1:15" s="1" customFormat="1" ht="15.75" customHeight="1">
      <c r="A4" s="64" t="s">
        <v>72</v>
      </c>
      <c r="B4" s="64"/>
      <c r="C4" s="6"/>
      <c r="D4" s="2"/>
      <c r="E4" s="2"/>
      <c r="F4" s="2"/>
      <c r="G4" s="2"/>
      <c r="H4" s="2"/>
      <c r="I4" s="2"/>
      <c r="J4" s="2"/>
      <c r="L4" s="4"/>
      <c r="M4" s="4"/>
      <c r="N4" s="5"/>
      <c r="O4" s="5"/>
    </row>
    <row r="5" spans="1:15" s="1" customFormat="1" ht="15.75" customHeight="1">
      <c r="A5" s="64" t="s">
        <v>71</v>
      </c>
      <c r="B5" s="64"/>
      <c r="C5" s="6"/>
      <c r="D5" s="2"/>
      <c r="E5" s="2"/>
      <c r="F5" s="2"/>
      <c r="G5" s="2"/>
      <c r="H5" s="2"/>
      <c r="I5" s="7">
        <v>555</v>
      </c>
      <c r="J5" s="2"/>
      <c r="L5" s="4"/>
      <c r="M5" s="4"/>
      <c r="N5" s="5"/>
      <c r="O5" s="5"/>
    </row>
    <row r="6" spans="1:15" s="1" customFormat="1" ht="15.75" customHeight="1">
      <c r="A6" s="64" t="str">
        <f>Koptāme!A9</f>
        <v>Pasūtītājs:  Mārupes Novada dome.</v>
      </c>
      <c r="B6" s="64"/>
      <c r="C6" s="6"/>
      <c r="D6" s="2"/>
      <c r="E6" s="2"/>
      <c r="F6" s="2"/>
      <c r="G6" s="2"/>
      <c r="H6" s="2"/>
      <c r="I6" s="2"/>
      <c r="J6" s="2"/>
      <c r="L6" s="4"/>
      <c r="M6" s="4"/>
      <c r="N6" s="5"/>
      <c r="O6" s="5"/>
    </row>
    <row r="7" spans="1:15" s="1" customFormat="1" ht="15.75" customHeight="1">
      <c r="A7" s="64" t="s">
        <v>38</v>
      </c>
      <c r="B7" s="65"/>
      <c r="L7" s="4"/>
      <c r="M7" s="4"/>
      <c r="N7" s="5"/>
      <c r="O7" s="5"/>
    </row>
    <row r="8" spans="2:15" ht="12.75" customHeight="1">
      <c r="B8" s="9"/>
      <c r="C8" s="9"/>
      <c r="D8" s="9"/>
      <c r="E8" s="9"/>
      <c r="F8" s="9" t="s">
        <v>70</v>
      </c>
      <c r="G8" s="9"/>
      <c r="H8" s="9"/>
      <c r="I8" s="9"/>
      <c r="J8" s="9"/>
      <c r="K8" s="202" t="s">
        <v>90</v>
      </c>
      <c r="L8" s="202"/>
      <c r="M8" s="202"/>
      <c r="N8" s="202"/>
      <c r="O8" s="202"/>
    </row>
    <row r="9" spans="1:15" ht="12.75" customHeight="1">
      <c r="A9" s="9"/>
      <c r="B9" s="9"/>
      <c r="C9" s="9"/>
      <c r="D9" s="9"/>
      <c r="E9" s="9"/>
      <c r="F9" s="9"/>
      <c r="G9" s="9"/>
      <c r="H9" s="9"/>
      <c r="I9" s="9"/>
      <c r="J9" s="9"/>
      <c r="K9" s="202"/>
      <c r="L9" s="202"/>
      <c r="M9" s="202"/>
      <c r="N9" s="202"/>
      <c r="O9" s="202"/>
    </row>
    <row r="10" spans="1:15" ht="13.5" customHeight="1" thickBot="1">
      <c r="A10" s="203" t="s">
        <v>16</v>
      </c>
      <c r="B10" s="203"/>
      <c r="C10" s="203"/>
      <c r="D10" s="203"/>
      <c r="E10" s="10"/>
      <c r="F10" s="10"/>
      <c r="G10" s="11"/>
      <c r="H10" s="11"/>
      <c r="I10" s="11"/>
      <c r="J10" s="11"/>
      <c r="K10" s="204"/>
      <c r="L10" s="204"/>
      <c r="M10" s="204"/>
      <c r="N10" s="204"/>
      <c r="O10" s="12"/>
    </row>
    <row r="11" spans="1:15" ht="12.75" customHeight="1" thickBot="1">
      <c r="A11" s="205" t="s">
        <v>1</v>
      </c>
      <c r="B11" s="207" t="s">
        <v>2</v>
      </c>
      <c r="C11" s="199" t="s">
        <v>3</v>
      </c>
      <c r="D11" s="200" t="s">
        <v>4</v>
      </c>
      <c r="E11" s="211" t="s">
        <v>5</v>
      </c>
      <c r="F11" s="212"/>
      <c r="G11" s="212"/>
      <c r="H11" s="212"/>
      <c r="I11" s="212"/>
      <c r="J11" s="213"/>
      <c r="K11" s="214" t="s">
        <v>6</v>
      </c>
      <c r="L11" s="215"/>
      <c r="M11" s="215"/>
      <c r="N11" s="215"/>
      <c r="O11" s="216"/>
    </row>
    <row r="12" spans="1:15" ht="12.75" customHeight="1" thickBot="1">
      <c r="A12" s="206"/>
      <c r="B12" s="208"/>
      <c r="C12" s="189"/>
      <c r="D12" s="201"/>
      <c r="E12" s="199" t="s">
        <v>7</v>
      </c>
      <c r="F12" s="194" t="s">
        <v>8</v>
      </c>
      <c r="G12" s="199" t="s">
        <v>9</v>
      </c>
      <c r="H12" s="192" t="s">
        <v>14</v>
      </c>
      <c r="I12" s="192" t="s">
        <v>10</v>
      </c>
      <c r="J12" s="194" t="s">
        <v>11</v>
      </c>
      <c r="K12" s="188" t="s">
        <v>12</v>
      </c>
      <c r="L12" s="190" t="s">
        <v>9</v>
      </c>
      <c r="M12" s="190" t="s">
        <v>14</v>
      </c>
      <c r="N12" s="209" t="s">
        <v>10</v>
      </c>
      <c r="O12" s="196" t="s">
        <v>13</v>
      </c>
    </row>
    <row r="13" spans="1:15" ht="12.75" customHeight="1" thickBot="1">
      <c r="A13" s="206"/>
      <c r="B13" s="208"/>
      <c r="C13" s="189"/>
      <c r="D13" s="201"/>
      <c r="E13" s="189"/>
      <c r="F13" s="195"/>
      <c r="G13" s="189"/>
      <c r="H13" s="193"/>
      <c r="I13" s="193"/>
      <c r="J13" s="195"/>
      <c r="K13" s="189"/>
      <c r="L13" s="191"/>
      <c r="M13" s="191"/>
      <c r="N13" s="210"/>
      <c r="O13" s="197"/>
    </row>
    <row r="14" spans="1:15" ht="41.25" customHeight="1">
      <c r="A14" s="206"/>
      <c r="B14" s="208"/>
      <c r="C14" s="189"/>
      <c r="D14" s="201"/>
      <c r="E14" s="189"/>
      <c r="F14" s="195"/>
      <c r="G14" s="189"/>
      <c r="H14" s="193"/>
      <c r="I14" s="193"/>
      <c r="J14" s="195"/>
      <c r="K14" s="189"/>
      <c r="L14" s="191"/>
      <c r="M14" s="191"/>
      <c r="N14" s="210"/>
      <c r="O14" s="197"/>
    </row>
    <row r="15" spans="1:15" ht="11.25" customHeight="1">
      <c r="A15" s="13">
        <v>1</v>
      </c>
      <c r="B15" s="14">
        <v>2</v>
      </c>
      <c r="C15" s="15">
        <v>3</v>
      </c>
      <c r="D15" s="16">
        <v>4</v>
      </c>
      <c r="E15" s="15">
        <v>5</v>
      </c>
      <c r="F15" s="17">
        <v>6</v>
      </c>
      <c r="G15" s="15">
        <v>7</v>
      </c>
      <c r="H15" s="18">
        <v>8</v>
      </c>
      <c r="I15" s="18">
        <v>9</v>
      </c>
      <c r="J15" s="19">
        <v>10</v>
      </c>
      <c r="K15" s="20">
        <v>11</v>
      </c>
      <c r="L15" s="21">
        <v>12</v>
      </c>
      <c r="M15" s="21">
        <v>13</v>
      </c>
      <c r="N15" s="22">
        <v>14</v>
      </c>
      <c r="O15" s="23">
        <v>15</v>
      </c>
    </row>
    <row r="16" spans="1:15" ht="11.25" customHeight="1">
      <c r="A16" s="24"/>
      <c r="B16" s="25"/>
      <c r="C16" s="26"/>
      <c r="D16" s="27"/>
      <c r="E16" s="28"/>
      <c r="F16" s="29"/>
      <c r="G16" s="30">
        <f>ROUND(F16*E16,2)</f>
        <v>0</v>
      </c>
      <c r="H16" s="31"/>
      <c r="I16" s="32">
        <f>ROUND(G16*0.06,2)</f>
        <v>0</v>
      </c>
      <c r="J16" s="33">
        <f>SUM(G16:I16)</f>
        <v>0</v>
      </c>
      <c r="K16" s="34">
        <f>D16*E16</f>
        <v>0</v>
      </c>
      <c r="L16" s="35">
        <f>D16*G16</f>
        <v>0</v>
      </c>
      <c r="M16" s="35">
        <f>D16*H16</f>
        <v>0</v>
      </c>
      <c r="N16" s="33">
        <f>D16*I16</f>
        <v>0</v>
      </c>
      <c r="O16" s="36">
        <f>SUM(L16:N16)</f>
        <v>0</v>
      </c>
    </row>
    <row r="17" spans="1:15" ht="11.25" customHeight="1">
      <c r="A17" s="24"/>
      <c r="B17" s="55" t="s">
        <v>17</v>
      </c>
      <c r="C17" s="26"/>
      <c r="D17" s="27"/>
      <c r="E17" s="28"/>
      <c r="F17" s="29"/>
      <c r="G17" s="30"/>
      <c r="H17" s="31"/>
      <c r="I17" s="32"/>
      <c r="J17" s="60">
        <f>I17+H17+G17</f>
        <v>0</v>
      </c>
      <c r="K17" s="62">
        <f>ROUND(E17*D17,2)</f>
        <v>0</v>
      </c>
      <c r="L17" s="63">
        <f>ROUND(G17*D17,2)</f>
        <v>0</v>
      </c>
      <c r="M17" s="61">
        <f>ROUND(D17*H17,2)</f>
        <v>0</v>
      </c>
      <c r="N17" s="58">
        <f>ROUND(I17*D17,2)</f>
        <v>0</v>
      </c>
      <c r="O17" s="36">
        <f>SUM(L17:N17)</f>
        <v>0</v>
      </c>
    </row>
    <row r="18" spans="1:15" ht="12.75">
      <c r="A18" s="142" t="s">
        <v>80</v>
      </c>
      <c r="B18" s="148" t="s">
        <v>18</v>
      </c>
      <c r="C18" s="140" t="s">
        <v>0</v>
      </c>
      <c r="D18" s="56">
        <v>5198</v>
      </c>
      <c r="E18" s="57"/>
      <c r="F18" s="58"/>
      <c r="G18" s="57"/>
      <c r="H18" s="59"/>
      <c r="I18" s="61"/>
      <c r="J18" s="60"/>
      <c r="K18" s="62">
        <f>ROUND(E18*D18,2)</f>
        <v>0</v>
      </c>
      <c r="L18" s="63">
        <f>ROUND(G18*D18,2)</f>
        <v>0</v>
      </c>
      <c r="M18" s="61">
        <f>ROUND(D18*H18,2)</f>
        <v>0</v>
      </c>
      <c r="N18" s="58">
        <f>ROUND(I18*D18,2)</f>
        <v>0</v>
      </c>
      <c r="O18" s="36">
        <f>SUM(L18:N18)</f>
        <v>0</v>
      </c>
    </row>
    <row r="19" spans="1:15" ht="25.5">
      <c r="A19" s="142" t="s">
        <v>81</v>
      </c>
      <c r="B19" s="148" t="s">
        <v>91</v>
      </c>
      <c r="C19" s="140" t="s">
        <v>15</v>
      </c>
      <c r="D19" s="150">
        <v>78</v>
      </c>
      <c r="E19" s="57"/>
      <c r="F19" s="58"/>
      <c r="G19" s="57"/>
      <c r="H19" s="61"/>
      <c r="I19" s="61"/>
      <c r="J19" s="58"/>
      <c r="K19" s="57">
        <f aca="true" t="shared" si="0" ref="K19:K40">ROUND(E19*D19,2)</f>
        <v>0</v>
      </c>
      <c r="L19" s="61">
        <f aca="true" t="shared" si="1" ref="L19:L40">ROUND(G19*D19,2)</f>
        <v>0</v>
      </c>
      <c r="M19" s="61">
        <f aca="true" t="shared" si="2" ref="M19:M40">ROUND(D19*H19,2)</f>
        <v>0</v>
      </c>
      <c r="N19" s="58">
        <f aca="true" t="shared" si="3" ref="N19:N40">ROUND(I19*D19,2)</f>
        <v>0</v>
      </c>
      <c r="O19" s="141">
        <f aca="true" t="shared" si="4" ref="O19:O40">SUM(L19:N19)</f>
        <v>0</v>
      </c>
    </row>
    <row r="20" spans="1:15" ht="25.5">
      <c r="A20" s="142" t="s">
        <v>82</v>
      </c>
      <c r="B20" s="148" t="s">
        <v>92</v>
      </c>
      <c r="C20" s="140" t="s">
        <v>15</v>
      </c>
      <c r="D20" s="150">
        <v>11.5</v>
      </c>
      <c r="E20" s="57"/>
      <c r="F20" s="58"/>
      <c r="G20" s="57"/>
      <c r="H20" s="61"/>
      <c r="I20" s="61"/>
      <c r="J20" s="58"/>
      <c r="K20" s="57">
        <f t="shared" si="0"/>
        <v>0</v>
      </c>
      <c r="L20" s="61">
        <f t="shared" si="1"/>
        <v>0</v>
      </c>
      <c r="M20" s="61">
        <f t="shared" si="2"/>
        <v>0</v>
      </c>
      <c r="N20" s="58">
        <f t="shared" si="3"/>
        <v>0</v>
      </c>
      <c r="O20" s="141">
        <f t="shared" si="4"/>
        <v>0</v>
      </c>
    </row>
    <row r="21" spans="1:15" ht="12.75">
      <c r="A21" s="142"/>
      <c r="B21" s="149" t="s">
        <v>20</v>
      </c>
      <c r="C21" s="140"/>
      <c r="D21" s="56"/>
      <c r="E21" s="57"/>
      <c r="F21" s="58"/>
      <c r="G21" s="57"/>
      <c r="H21" s="59"/>
      <c r="I21" s="61"/>
      <c r="J21" s="60"/>
      <c r="K21" s="62">
        <f t="shared" si="0"/>
        <v>0</v>
      </c>
      <c r="L21" s="63">
        <f t="shared" si="1"/>
        <v>0</v>
      </c>
      <c r="M21" s="61">
        <f t="shared" si="2"/>
        <v>0</v>
      </c>
      <c r="N21" s="58">
        <f t="shared" si="3"/>
        <v>0</v>
      </c>
      <c r="O21" s="36">
        <f t="shared" si="4"/>
        <v>0</v>
      </c>
    </row>
    <row r="22" spans="1:15" ht="25.5">
      <c r="A22" s="142" t="s">
        <v>80</v>
      </c>
      <c r="B22" s="148" t="s">
        <v>21</v>
      </c>
      <c r="C22" s="140" t="s">
        <v>36</v>
      </c>
      <c r="D22" s="56">
        <v>468</v>
      </c>
      <c r="E22" s="57"/>
      <c r="F22" s="58"/>
      <c r="G22" s="57"/>
      <c r="H22" s="59"/>
      <c r="I22" s="61"/>
      <c r="J22" s="60"/>
      <c r="K22" s="62">
        <f t="shared" si="0"/>
        <v>0</v>
      </c>
      <c r="L22" s="63">
        <f t="shared" si="1"/>
        <v>0</v>
      </c>
      <c r="M22" s="61">
        <f t="shared" si="2"/>
        <v>0</v>
      </c>
      <c r="N22" s="58">
        <f t="shared" si="3"/>
        <v>0</v>
      </c>
      <c r="O22" s="36">
        <f t="shared" si="4"/>
        <v>0</v>
      </c>
    </row>
    <row r="23" spans="1:15" ht="25.5">
      <c r="A23" s="142" t="s">
        <v>81</v>
      </c>
      <c r="B23" s="148" t="s">
        <v>22</v>
      </c>
      <c r="C23" s="140" t="s">
        <v>36</v>
      </c>
      <c r="D23" s="56">
        <v>290</v>
      </c>
      <c r="E23" s="57"/>
      <c r="F23" s="58"/>
      <c r="G23" s="57"/>
      <c r="H23" s="59"/>
      <c r="I23" s="61"/>
      <c r="J23" s="60"/>
      <c r="K23" s="62">
        <f t="shared" si="0"/>
        <v>0</v>
      </c>
      <c r="L23" s="63">
        <f t="shared" si="1"/>
        <v>0</v>
      </c>
      <c r="M23" s="61">
        <f t="shared" si="2"/>
        <v>0</v>
      </c>
      <c r="N23" s="58">
        <f t="shared" si="3"/>
        <v>0</v>
      </c>
      <c r="O23" s="36">
        <f t="shared" si="4"/>
        <v>0</v>
      </c>
    </row>
    <row r="24" spans="1:15" ht="25.5">
      <c r="A24" s="142" t="s">
        <v>82</v>
      </c>
      <c r="B24" s="148" t="s">
        <v>23</v>
      </c>
      <c r="C24" s="140" t="s">
        <v>36</v>
      </c>
      <c r="D24" s="56">
        <v>495</v>
      </c>
      <c r="E24" s="57"/>
      <c r="F24" s="58"/>
      <c r="G24" s="57"/>
      <c r="H24" s="59"/>
      <c r="I24" s="61"/>
      <c r="J24" s="60"/>
      <c r="K24" s="62">
        <f t="shared" si="0"/>
        <v>0</v>
      </c>
      <c r="L24" s="63">
        <f t="shared" si="1"/>
        <v>0</v>
      </c>
      <c r="M24" s="61">
        <f t="shared" si="2"/>
        <v>0</v>
      </c>
      <c r="N24" s="58">
        <f t="shared" si="3"/>
        <v>0</v>
      </c>
      <c r="O24" s="36">
        <f t="shared" si="4"/>
        <v>0</v>
      </c>
    </row>
    <row r="25" spans="1:15" ht="25.5">
      <c r="A25" s="142" t="s">
        <v>83</v>
      </c>
      <c r="B25" s="148" t="s">
        <v>24</v>
      </c>
      <c r="C25" s="140" t="s">
        <v>36</v>
      </c>
      <c r="D25" s="56">
        <v>613</v>
      </c>
      <c r="E25" s="57"/>
      <c r="F25" s="58"/>
      <c r="G25" s="57"/>
      <c r="H25" s="59"/>
      <c r="I25" s="61"/>
      <c r="J25" s="60"/>
      <c r="K25" s="62">
        <f t="shared" si="0"/>
        <v>0</v>
      </c>
      <c r="L25" s="63">
        <f t="shared" si="1"/>
        <v>0</v>
      </c>
      <c r="M25" s="61">
        <f t="shared" si="2"/>
        <v>0</v>
      </c>
      <c r="N25" s="58">
        <f t="shared" si="3"/>
        <v>0</v>
      </c>
      <c r="O25" s="36">
        <f t="shared" si="4"/>
        <v>0</v>
      </c>
    </row>
    <row r="26" spans="1:15" ht="25.5">
      <c r="A26" s="142" t="s">
        <v>84</v>
      </c>
      <c r="B26" s="148" t="s">
        <v>25</v>
      </c>
      <c r="C26" s="140" t="s">
        <v>0</v>
      </c>
      <c r="D26" s="56">
        <v>365</v>
      </c>
      <c r="E26" s="57"/>
      <c r="F26" s="58"/>
      <c r="G26" s="57"/>
      <c r="H26" s="59"/>
      <c r="I26" s="61"/>
      <c r="J26" s="60"/>
      <c r="K26" s="62">
        <f t="shared" si="0"/>
        <v>0</v>
      </c>
      <c r="L26" s="63">
        <f t="shared" si="1"/>
        <v>0</v>
      </c>
      <c r="M26" s="61">
        <f t="shared" si="2"/>
        <v>0</v>
      </c>
      <c r="N26" s="58">
        <f t="shared" si="3"/>
        <v>0</v>
      </c>
      <c r="O26" s="36">
        <f t="shared" si="4"/>
        <v>0</v>
      </c>
    </row>
    <row r="27" spans="1:15" ht="25.5">
      <c r="A27" s="142" t="s">
        <v>85</v>
      </c>
      <c r="B27" s="148" t="s">
        <v>26</v>
      </c>
      <c r="C27" s="140" t="s">
        <v>0</v>
      </c>
      <c r="D27" s="56">
        <v>580</v>
      </c>
      <c r="E27" s="57"/>
      <c r="F27" s="58"/>
      <c r="G27" s="57"/>
      <c r="H27" s="59"/>
      <c r="I27" s="61"/>
      <c r="J27" s="60"/>
      <c r="K27" s="62">
        <f t="shared" si="0"/>
        <v>0</v>
      </c>
      <c r="L27" s="63">
        <f t="shared" si="1"/>
        <v>0</v>
      </c>
      <c r="M27" s="61">
        <f t="shared" si="2"/>
        <v>0</v>
      </c>
      <c r="N27" s="58">
        <f t="shared" si="3"/>
        <v>0</v>
      </c>
      <c r="O27" s="36">
        <f t="shared" si="4"/>
        <v>0</v>
      </c>
    </row>
    <row r="28" spans="1:15" ht="12.75">
      <c r="A28" s="142" t="s">
        <v>86</v>
      </c>
      <c r="B28" s="148" t="s">
        <v>27</v>
      </c>
      <c r="C28" s="140" t="s">
        <v>0</v>
      </c>
      <c r="D28" s="56">
        <v>1700</v>
      </c>
      <c r="E28" s="57"/>
      <c r="F28" s="58"/>
      <c r="G28" s="57"/>
      <c r="H28" s="59"/>
      <c r="I28" s="61"/>
      <c r="J28" s="60"/>
      <c r="K28" s="62">
        <f t="shared" si="0"/>
        <v>0</v>
      </c>
      <c r="L28" s="63">
        <f t="shared" si="1"/>
        <v>0</v>
      </c>
      <c r="M28" s="61">
        <f t="shared" si="2"/>
        <v>0</v>
      </c>
      <c r="N28" s="58">
        <f t="shared" si="3"/>
        <v>0</v>
      </c>
      <c r="O28" s="36">
        <f t="shared" si="4"/>
        <v>0</v>
      </c>
    </row>
    <row r="29" spans="1:15" ht="12.75">
      <c r="A29" s="142"/>
      <c r="B29" s="149" t="s">
        <v>28</v>
      </c>
      <c r="C29" s="140"/>
      <c r="D29" s="56"/>
      <c r="E29" s="57"/>
      <c r="F29" s="58"/>
      <c r="G29" s="57"/>
      <c r="H29" s="59"/>
      <c r="I29" s="61"/>
      <c r="J29" s="60"/>
      <c r="K29" s="62">
        <f t="shared" si="0"/>
        <v>0</v>
      </c>
      <c r="L29" s="63">
        <f t="shared" si="1"/>
        <v>0</v>
      </c>
      <c r="M29" s="61">
        <f t="shared" si="2"/>
        <v>0</v>
      </c>
      <c r="N29" s="58">
        <f t="shared" si="3"/>
        <v>0</v>
      </c>
      <c r="O29" s="36">
        <f t="shared" si="4"/>
        <v>0</v>
      </c>
    </row>
    <row r="30" spans="1:15" ht="25.5">
      <c r="A30" s="142" t="s">
        <v>80</v>
      </c>
      <c r="B30" s="148" t="s">
        <v>29</v>
      </c>
      <c r="C30" s="140" t="s">
        <v>15</v>
      </c>
      <c r="D30" s="56">
        <v>575</v>
      </c>
      <c r="E30" s="57"/>
      <c r="F30" s="58"/>
      <c r="G30" s="57"/>
      <c r="H30" s="59"/>
      <c r="I30" s="61"/>
      <c r="J30" s="60"/>
      <c r="K30" s="62">
        <f t="shared" si="0"/>
        <v>0</v>
      </c>
      <c r="L30" s="63">
        <f t="shared" si="1"/>
        <v>0</v>
      </c>
      <c r="M30" s="61">
        <f t="shared" si="2"/>
        <v>0</v>
      </c>
      <c r="N30" s="58">
        <f t="shared" si="3"/>
        <v>0</v>
      </c>
      <c r="O30" s="36">
        <f t="shared" si="4"/>
        <v>0</v>
      </c>
    </row>
    <row r="31" spans="1:15" ht="12.75">
      <c r="A31" s="142"/>
      <c r="B31" s="149" t="s">
        <v>31</v>
      </c>
      <c r="C31" s="140"/>
      <c r="D31" s="56"/>
      <c r="E31" s="57"/>
      <c r="F31" s="58"/>
      <c r="G31" s="57"/>
      <c r="H31" s="59"/>
      <c r="I31" s="61"/>
      <c r="J31" s="60"/>
      <c r="K31" s="62">
        <f t="shared" si="0"/>
        <v>0</v>
      </c>
      <c r="L31" s="63">
        <f t="shared" si="1"/>
        <v>0</v>
      </c>
      <c r="M31" s="61">
        <f t="shared" si="2"/>
        <v>0</v>
      </c>
      <c r="N31" s="58">
        <f t="shared" si="3"/>
        <v>0</v>
      </c>
      <c r="O31" s="36">
        <f t="shared" si="4"/>
        <v>0</v>
      </c>
    </row>
    <row r="32" spans="1:15" ht="12.75">
      <c r="A32" s="142" t="s">
        <v>80</v>
      </c>
      <c r="B32" s="148" t="s">
        <v>32</v>
      </c>
      <c r="C32" s="140" t="s">
        <v>0</v>
      </c>
      <c r="D32" s="56">
        <v>1513</v>
      </c>
      <c r="E32" s="57"/>
      <c r="F32" s="58"/>
      <c r="G32" s="57"/>
      <c r="H32" s="59"/>
      <c r="I32" s="61"/>
      <c r="J32" s="60"/>
      <c r="K32" s="62">
        <f t="shared" si="0"/>
        <v>0</v>
      </c>
      <c r="L32" s="63">
        <f t="shared" si="1"/>
        <v>0</v>
      </c>
      <c r="M32" s="61">
        <f t="shared" si="2"/>
        <v>0</v>
      </c>
      <c r="N32" s="58">
        <f t="shared" si="3"/>
        <v>0</v>
      </c>
      <c r="O32" s="36">
        <f t="shared" si="4"/>
        <v>0</v>
      </c>
    </row>
    <row r="33" spans="1:15" ht="12.75">
      <c r="A33" s="142" t="s">
        <v>81</v>
      </c>
      <c r="B33" s="148" t="s">
        <v>30</v>
      </c>
      <c r="C33" s="140" t="s">
        <v>36</v>
      </c>
      <c r="D33" s="56">
        <v>250</v>
      </c>
      <c r="E33" s="57"/>
      <c r="F33" s="58"/>
      <c r="G33" s="57"/>
      <c r="H33" s="59"/>
      <c r="I33" s="61"/>
      <c r="J33" s="60"/>
      <c r="K33" s="62">
        <f t="shared" si="0"/>
        <v>0</v>
      </c>
      <c r="L33" s="63">
        <f t="shared" si="1"/>
        <v>0</v>
      </c>
      <c r="M33" s="61">
        <f t="shared" si="2"/>
        <v>0</v>
      </c>
      <c r="N33" s="58">
        <f t="shared" si="3"/>
        <v>0</v>
      </c>
      <c r="O33" s="36">
        <f t="shared" si="4"/>
        <v>0</v>
      </c>
    </row>
    <row r="34" spans="1:15" ht="12.75">
      <c r="A34" s="142"/>
      <c r="B34" s="149" t="s">
        <v>33</v>
      </c>
      <c r="C34" s="140"/>
      <c r="D34" s="56"/>
      <c r="E34" s="57"/>
      <c r="F34" s="58"/>
      <c r="G34" s="57"/>
      <c r="H34" s="59"/>
      <c r="I34" s="61"/>
      <c r="J34" s="60"/>
      <c r="K34" s="62">
        <f t="shared" si="0"/>
        <v>0</v>
      </c>
      <c r="L34" s="63">
        <f t="shared" si="1"/>
        <v>0</v>
      </c>
      <c r="M34" s="61">
        <f t="shared" si="2"/>
        <v>0</v>
      </c>
      <c r="N34" s="58">
        <f t="shared" si="3"/>
        <v>0</v>
      </c>
      <c r="O34" s="36">
        <f t="shared" si="4"/>
        <v>0</v>
      </c>
    </row>
    <row r="35" spans="1:15" ht="12.75">
      <c r="A35" s="142" t="s">
        <v>80</v>
      </c>
      <c r="B35" s="148" t="s">
        <v>34</v>
      </c>
      <c r="C35" s="140" t="s">
        <v>0</v>
      </c>
      <c r="D35" s="56">
        <v>56</v>
      </c>
      <c r="E35" s="57"/>
      <c r="F35" s="58"/>
      <c r="G35" s="57"/>
      <c r="H35" s="59"/>
      <c r="I35" s="61"/>
      <c r="J35" s="60"/>
      <c r="K35" s="62">
        <f t="shared" si="0"/>
        <v>0</v>
      </c>
      <c r="L35" s="63">
        <f t="shared" si="1"/>
        <v>0</v>
      </c>
      <c r="M35" s="61">
        <f t="shared" si="2"/>
        <v>0</v>
      </c>
      <c r="N35" s="58">
        <f t="shared" si="3"/>
        <v>0</v>
      </c>
      <c r="O35" s="36">
        <f t="shared" si="4"/>
        <v>0</v>
      </c>
    </row>
    <row r="36" spans="1:15" ht="12.75">
      <c r="A36" s="142"/>
      <c r="B36" s="149" t="s">
        <v>35</v>
      </c>
      <c r="C36" s="140"/>
      <c r="D36" s="56"/>
      <c r="E36" s="57"/>
      <c r="F36" s="58"/>
      <c r="G36" s="57"/>
      <c r="H36" s="59"/>
      <c r="I36" s="61"/>
      <c r="J36" s="60"/>
      <c r="K36" s="62">
        <f t="shared" si="0"/>
        <v>0</v>
      </c>
      <c r="L36" s="63">
        <f t="shared" si="1"/>
        <v>0</v>
      </c>
      <c r="M36" s="61">
        <f t="shared" si="2"/>
        <v>0</v>
      </c>
      <c r="N36" s="58">
        <f t="shared" si="3"/>
        <v>0</v>
      </c>
      <c r="O36" s="36">
        <f t="shared" si="4"/>
        <v>0</v>
      </c>
    </row>
    <row r="37" spans="1:15" ht="63.75">
      <c r="A37" s="142" t="s">
        <v>80</v>
      </c>
      <c r="B37" s="148" t="s">
        <v>94</v>
      </c>
      <c r="C37" s="140" t="s">
        <v>19</v>
      </c>
      <c r="D37" s="56">
        <v>3</v>
      </c>
      <c r="E37" s="57"/>
      <c r="F37" s="58"/>
      <c r="G37" s="57"/>
      <c r="H37" s="59"/>
      <c r="I37" s="61"/>
      <c r="J37" s="60"/>
      <c r="K37" s="62">
        <f t="shared" si="0"/>
        <v>0</v>
      </c>
      <c r="L37" s="63">
        <f t="shared" si="1"/>
        <v>0</v>
      </c>
      <c r="M37" s="61">
        <f t="shared" si="2"/>
        <v>0</v>
      </c>
      <c r="N37" s="58">
        <f t="shared" si="3"/>
        <v>0</v>
      </c>
      <c r="O37" s="36">
        <f t="shared" si="4"/>
        <v>0</v>
      </c>
    </row>
    <row r="38" spans="1:15" ht="76.5">
      <c r="A38" s="142" t="s">
        <v>81</v>
      </c>
      <c r="B38" s="148" t="s">
        <v>95</v>
      </c>
      <c r="C38" s="140" t="s">
        <v>19</v>
      </c>
      <c r="D38" s="56">
        <v>3</v>
      </c>
      <c r="E38" s="57"/>
      <c r="F38" s="58"/>
      <c r="G38" s="57"/>
      <c r="H38" s="59"/>
      <c r="I38" s="61"/>
      <c r="J38" s="60"/>
      <c r="K38" s="62">
        <f t="shared" si="0"/>
        <v>0</v>
      </c>
      <c r="L38" s="63">
        <f t="shared" si="1"/>
        <v>0</v>
      </c>
      <c r="M38" s="61">
        <f t="shared" si="2"/>
        <v>0</v>
      </c>
      <c r="N38" s="58">
        <f t="shared" si="3"/>
        <v>0</v>
      </c>
      <c r="O38" s="36">
        <f t="shared" si="4"/>
        <v>0</v>
      </c>
    </row>
    <row r="39" spans="1:15" ht="74.25" customHeight="1">
      <c r="A39" s="142" t="s">
        <v>82</v>
      </c>
      <c r="B39" s="148" t="s">
        <v>96</v>
      </c>
      <c r="C39" s="140" t="s">
        <v>19</v>
      </c>
      <c r="D39" s="56">
        <v>5</v>
      </c>
      <c r="E39" s="137"/>
      <c r="F39" s="143"/>
      <c r="G39" s="137"/>
      <c r="H39" s="138"/>
      <c r="I39" s="138"/>
      <c r="J39" s="144"/>
      <c r="K39" s="145">
        <f t="shared" si="0"/>
        <v>0</v>
      </c>
      <c r="L39" s="146">
        <f t="shared" si="1"/>
        <v>0</v>
      </c>
      <c r="M39" s="138">
        <f t="shared" si="2"/>
        <v>0</v>
      </c>
      <c r="N39" s="143">
        <f t="shared" si="3"/>
        <v>0</v>
      </c>
      <c r="O39" s="147">
        <f t="shared" si="4"/>
        <v>0</v>
      </c>
    </row>
    <row r="40" spans="1:15" ht="63.75">
      <c r="A40" s="142" t="s">
        <v>83</v>
      </c>
      <c r="B40" s="148" t="s">
        <v>97</v>
      </c>
      <c r="C40" s="140" t="s">
        <v>19</v>
      </c>
      <c r="D40" s="56">
        <v>1</v>
      </c>
      <c r="E40" s="57"/>
      <c r="F40" s="58"/>
      <c r="G40" s="57"/>
      <c r="H40" s="59"/>
      <c r="I40" s="61"/>
      <c r="J40" s="60"/>
      <c r="K40" s="62">
        <f t="shared" si="0"/>
        <v>0</v>
      </c>
      <c r="L40" s="63">
        <f t="shared" si="1"/>
        <v>0</v>
      </c>
      <c r="M40" s="61">
        <f t="shared" si="2"/>
        <v>0</v>
      </c>
      <c r="N40" s="58">
        <f t="shared" si="3"/>
        <v>0</v>
      </c>
      <c r="O40" s="36">
        <f t="shared" si="4"/>
        <v>0</v>
      </c>
    </row>
    <row r="41" spans="1:15" ht="13.5" thickBot="1">
      <c r="A41" s="37"/>
      <c r="B41" s="38"/>
      <c r="C41" s="39"/>
      <c r="D41" s="40"/>
      <c r="E41" s="41"/>
      <c r="F41" s="42"/>
      <c r="G41" s="43"/>
      <c r="H41" s="44"/>
      <c r="I41" s="44"/>
      <c r="J41" s="68">
        <f>I41+H41+G41</f>
        <v>0</v>
      </c>
      <c r="K41" s="69">
        <f>ROUND(E41*D41,2)</f>
        <v>0</v>
      </c>
      <c r="L41" s="70">
        <f>ROUND(G41*D41,2)</f>
        <v>0</v>
      </c>
      <c r="M41" s="71">
        <f>ROUND(D41*H41,2)</f>
        <v>0</v>
      </c>
      <c r="N41" s="72">
        <f>ROUND(I41*D41,2)</f>
        <v>0</v>
      </c>
      <c r="O41" s="73">
        <f>SUM(L41:N41)</f>
        <v>0</v>
      </c>
    </row>
    <row r="42" spans="1:15" ht="12.75">
      <c r="A42" s="45"/>
      <c r="B42" s="45"/>
      <c r="C42" s="45"/>
      <c r="D42" s="45"/>
      <c r="E42" s="45"/>
      <c r="F42" s="45"/>
      <c r="G42" s="53"/>
      <c r="H42" s="53"/>
      <c r="I42" s="53"/>
      <c r="J42" s="54" t="s">
        <v>87</v>
      </c>
      <c r="K42" s="52">
        <f>SUM(K17:K41)</f>
        <v>0</v>
      </c>
      <c r="L42" s="52">
        <f>SUM(L17:L41)</f>
        <v>0</v>
      </c>
      <c r="M42" s="52">
        <f>SUM(M17:M41)</f>
        <v>0</v>
      </c>
      <c r="N42" s="52">
        <f>SUM(N17:N41)</f>
        <v>0</v>
      </c>
      <c r="O42" s="52">
        <f>SUM(O17:O41)</f>
        <v>0</v>
      </c>
    </row>
    <row r="43" ht="12.75">
      <c r="B43" s="198"/>
    </row>
    <row r="44" ht="12.75">
      <c r="B44" s="198"/>
    </row>
    <row r="45" spans="4:10" ht="12.75">
      <c r="D45" s="66"/>
      <c r="E45" s="66"/>
      <c r="F45" s="66"/>
      <c r="G45" s="67"/>
      <c r="H45" s="49"/>
      <c r="I45" s="46"/>
      <c r="J45" s="47"/>
    </row>
    <row r="50" spans="7:10" ht="12.75">
      <c r="G50" s="50"/>
      <c r="H50" s="50"/>
      <c r="I50" s="51"/>
      <c r="J50" s="47"/>
    </row>
  </sheetData>
  <sheetProtection selectLockedCells="1" selectUnlockedCells="1"/>
  <mergeCells count="22">
    <mergeCell ref="E11:J11"/>
    <mergeCell ref="K11:O11"/>
    <mergeCell ref="C11:C14"/>
    <mergeCell ref="D11:D14"/>
    <mergeCell ref="A3:B3"/>
    <mergeCell ref="K8:O9"/>
    <mergeCell ref="A10:D10"/>
    <mergeCell ref="K10:N10"/>
    <mergeCell ref="A11:A14"/>
    <mergeCell ref="B11:B14"/>
    <mergeCell ref="M12:M14"/>
    <mergeCell ref="N12:N14"/>
    <mergeCell ref="K12:K14"/>
    <mergeCell ref="L12:L14"/>
    <mergeCell ref="I12:I14"/>
    <mergeCell ref="J12:J14"/>
    <mergeCell ref="O12:O14"/>
    <mergeCell ref="B43:B44"/>
    <mergeCell ref="E12:E14"/>
    <mergeCell ref="F12:F14"/>
    <mergeCell ref="G12:G14"/>
    <mergeCell ref="H12:H14"/>
  </mergeCells>
  <printOptions horizontalCentered="1"/>
  <pageMargins left="0.19652777777777777" right="0.19652777777777777" top="0.7875" bottom="0.7083333333333333" header="0.5118055555555555" footer="0.19652777777777777"/>
  <pageSetup horizontalDpi="300" verticalDpi="300" orientation="landscape" paperSize="9" scale="72" r:id="rId1"/>
  <headerFooter alignWithMargins="0">
    <oddFooter>&amp;CLapa &amp;P no &amp;N</oddFooter>
  </headerFooter>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dc:creator>
  <cp:keywords/>
  <dc:description/>
  <cp:lastModifiedBy>Daiga DDS. Dzalba-Sniedze</cp:lastModifiedBy>
  <cp:lastPrinted>2018-02-27T07:23:21Z</cp:lastPrinted>
  <dcterms:created xsi:type="dcterms:W3CDTF">2017-01-16T20:01:46Z</dcterms:created>
  <dcterms:modified xsi:type="dcterms:W3CDTF">2018-03-16T15:15:29Z</dcterms:modified>
  <cp:category/>
  <cp:version/>
  <cp:contentType/>
  <cp:contentStatus/>
</cp:coreProperties>
</file>