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9540" tabRatio="370" activeTab="0"/>
  </bookViews>
  <sheets>
    <sheet name="T" sheetId="1" r:id="rId1"/>
  </sheets>
  <definedNames>
    <definedName name="_xlnm.Print_Area" localSheetId="0">'T'!$A$1:$H$128</definedName>
    <definedName name="_xlnm.Print_Titles" localSheetId="0">'T'!$1:$3</definedName>
  </definedNames>
  <calcPr fullCalcOnLoad="1"/>
</workbook>
</file>

<file path=xl/sharedStrings.xml><?xml version="1.0" encoding="utf-8"?>
<sst xmlns="http://schemas.openxmlformats.org/spreadsheetml/2006/main" count="516" uniqueCount="286">
  <si>
    <t>Nr.p.k.</t>
  </si>
  <si>
    <t>Darbu nosaukums</t>
  </si>
  <si>
    <t>Mērvienība</t>
  </si>
  <si>
    <t>Daudzums</t>
  </si>
  <si>
    <t>1.</t>
  </si>
  <si>
    <t>2.</t>
  </si>
  <si>
    <t>3.</t>
  </si>
  <si>
    <t>4.</t>
  </si>
  <si>
    <t>5.</t>
  </si>
  <si>
    <t>Būvtāfeles uzstādīšana</t>
  </si>
  <si>
    <t>gb</t>
  </si>
  <si>
    <t>Satiksmes organizācija būvdarbu laikā (ieskaitot pagaidu piebraucamo ceļu, nobrauktuvju un apbraucamo ceļu izbūve/demontāža. Pievadceļu sakārtošanu, bedrīšu lāpīšanu pirms būvniecības un būvniecības laikā)</t>
  </si>
  <si>
    <t>Trases uzmērīšana un nospraušana</t>
  </si>
  <si>
    <t>m</t>
  </si>
  <si>
    <t>Ceļa zīmju, balstu demontāža un nodošana Pasūtītājam</t>
  </si>
  <si>
    <t>m²</t>
  </si>
  <si>
    <t>m³</t>
  </si>
  <si>
    <t>Esošā grāvja tīrīšana perpendikulāri ceļa asij ar krūmu ciršanu, nogāžu planēšanu un gultnes profilēšanu</t>
  </si>
  <si>
    <t>N/A</t>
  </si>
  <si>
    <t>-</t>
  </si>
  <si>
    <t>Caurteku izbūve</t>
  </si>
  <si>
    <t>Caurteku gala nostiprinājuma izbūve, izmantojot laukakmeņus Ø 20..25cm, betonā C20/25</t>
  </si>
  <si>
    <t>Caurteku gala nostiprinājuma izbūve, izmantojot objektā iegūto grunti, apsētu ar zālāja sēklām, h=10cm un salmu-kokosa paklāju, ieskaitot tapojumu</t>
  </si>
  <si>
    <t>Ceļa horizontālo apzīmējumu uzklāšana, izmantojot termoplastu</t>
  </si>
  <si>
    <t>Tehnisko Specifikāciju numurs</t>
  </si>
  <si>
    <t>SAGATAVOŠANAS DARBI</t>
  </si>
  <si>
    <t>ZEMES DARBI</t>
  </si>
  <si>
    <t>BRAUKTUVES CEĻA SEGAS IZBŪVE</t>
  </si>
  <si>
    <t>CAURTEKAS UN KONTRUKCJAS</t>
  </si>
  <si>
    <t>CEĻA APRĪKOJUMS UN LABIEKĀRTOJUMS</t>
  </si>
  <si>
    <t>Caurteku galu nostiprinājumu izbūve</t>
  </si>
  <si>
    <t>Metāla atvairbarjeras</t>
  </si>
  <si>
    <t>KOMUNIKĀCIJAS</t>
  </si>
  <si>
    <t>6.</t>
  </si>
  <si>
    <t>Ceļa segas izbūve salaiduma posmos ar grants segumu</t>
  </si>
  <si>
    <t>Dabīgā akmens bruģa seguma izbūve</t>
  </si>
  <si>
    <t>Ceļa horizontālais apzīmējums Nr. 922 (līnijas platums: 0,10m)</t>
  </si>
  <si>
    <t>Ceļa horizontālais apzīmējums Nr. 923 (līnijas platums: 0,10m)</t>
  </si>
  <si>
    <t>Ceļa horizontālais apzīmējums Nr. 930 (līnijas platums: 0,50m)</t>
  </si>
  <si>
    <t>Ceļa zīme Nr.: 323</t>
  </si>
  <si>
    <t>Ceļa zīme Nr.: 206</t>
  </si>
  <si>
    <t>Ceļa horizontālais apzīmējums Nr. 920 (līnijas platums: 0,10m)</t>
  </si>
  <si>
    <t>Saīsināta garuma enkurposma izbūve</t>
  </si>
  <si>
    <t>Uzbēruma izbūve no smilts, kas atbilstoša "Ceļu Specifikācijas 2017"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</si>
  <si>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</si>
  <si>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</si>
  <si>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</si>
  <si>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</si>
  <si>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</si>
  <si>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</si>
  <si>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</si>
  <si>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</si>
  <si>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</si>
  <si>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</si>
  <si>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</si>
  <si>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</si>
  <si>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</si>
  <si>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</si>
  <si>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</si>
  <si>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</si>
  <si>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3.1</t>
  </si>
  <si>
    <t>3.2</t>
  </si>
  <si>
    <t>7.</t>
  </si>
  <si>
    <t>Ceļa zīmju balstu uzstādīšana (Atbilstoši rasējumam TS-4-2), ieskaitot  betona C16/20 pamatus min. 0,30mx0,30mx0,50m</t>
  </si>
  <si>
    <t>Minerālmateriālu maisījuma fr.: 0/45, N III pamata slāņa izbūve h=15 cm</t>
  </si>
  <si>
    <t>Krūmu zāģēšana un aizvešana uz Pasūtītāja saskaņotu atbērtni</t>
  </si>
  <si>
    <t>Koku ciršana ar celmu laušanu un aizvešanu uz Pasūtītāja saskaņotu atbērtni</t>
  </si>
  <si>
    <t>Asfalta seguma frēzēšana h(vid)=10 cm, ar vecā materiāla aizvešanu uz Pasūtītāja saskaņotu atbērtni (no Pk 11+70 līdz Pk 15+34)</t>
  </si>
  <si>
    <t>Asfalta seguma frēzēšana h(vid)=10 cm, ar vecā materiāla aizvešanu uz Pasūtītāja saskaņotu atbērtni (no Pk 0+00 līdz Pk 2+90)</t>
  </si>
  <si>
    <t>SIA "Lattelecom" kanalizācijas aku vāku līmeņošana izmantojot 40t "peldošā tipa" vākus, t.sk. divi dzelzsbetona grdzeni nepieciešamības gadījumā pārbūvējot aku, lai būtu iespējams veikt vāku uzstādīšanu</t>
  </si>
  <si>
    <t>SIA "Lattelecom" kanalizācijas akas vāka līmeņošana</t>
  </si>
  <si>
    <t>Gāzes vada kapju līmeņošana</t>
  </si>
  <si>
    <t>Kabeļa ievietošana PE caurulē, Ø200mm</t>
  </si>
  <si>
    <r>
      <t xml:space="preserve">CEĻA DRENĀŽAS IZBŪVE </t>
    </r>
    <r>
      <rPr>
        <b/>
        <i/>
        <sz val="10"/>
        <rFont val="Arial"/>
        <family val="2"/>
      </rPr>
      <t>(~Pk 1+80 līdz ~Pk 2+60, ceļa labajā malā)</t>
    </r>
  </si>
  <si>
    <t>Skalots minerālmateriālu maisījums 10/16, apbēršana ap drenu</t>
  </si>
  <si>
    <t>Ģeotekstils, nostiprināšana ap drenu un minerālmateriālu maisījumu 10/16 (neņemot vērā pārlaiduma posmus) Velts, termiski neapstrādāts ģeotekstils, ūdens caurlaidība - 70 x 10-3 m/s, Ūdens caurplūdum - 2 x 10-6 m2/s, Biezums pie 2 kPa - 2.2 mm</t>
  </si>
  <si>
    <t>Nosēdakas d400 uz šķembu pamata, ar nosēddaļu h=50cm un 40t ķeta vāku izbūve uz nomales</t>
  </si>
  <si>
    <t>Izlaides ierīkošana (nosegta ar atveramu resti) un nostiptināšana ar laukakmeņiem</t>
  </si>
  <si>
    <t>3.3</t>
  </si>
  <si>
    <t>3.4</t>
  </si>
  <si>
    <t>3.5</t>
  </si>
  <si>
    <t>Pamatbrauktuves ceļa segas izbūve</t>
  </si>
  <si>
    <t>Salizturīgā slāņa izbūve no vid. rupjas smilts vai citiem atļautiem materiāliem, h=40 cm (Kf&gt;2 m/dnn)</t>
  </si>
  <si>
    <t>Pamatbrauktuves ceļa segas izbūve salaiduma posmos</t>
  </si>
  <si>
    <t>Ceļa horizontālais apzīmējums Nr. 929 (līnijas platums: 0,40m)</t>
  </si>
  <si>
    <t>Ceļa zīme Nr.: 201</t>
  </si>
  <si>
    <t>Ceļa zīme Nr.: 326</t>
  </si>
  <si>
    <t>Ceļa zīme Nr.: 105</t>
  </si>
  <si>
    <t>Ceļa zīme Nr.: 207</t>
  </si>
  <si>
    <t>Signālstabiņi</t>
  </si>
  <si>
    <t>Caurtekas izbūve, Ø1000</t>
  </si>
  <si>
    <t>Caurtekas izbūve, Ø500</t>
  </si>
  <si>
    <t>Caurtekas izbūve, Ø1500</t>
  </si>
  <si>
    <t>m2</t>
  </si>
  <si>
    <t>Ceļa zīme Nr.: 519</t>
  </si>
  <si>
    <t>Ceļa zīme Nr.: 520</t>
  </si>
  <si>
    <t>Cementbetona apmaļu 100.20.08., betona C 30/37 un šķembu pamata izbūve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</si>
  <si>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</si>
  <si>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</si>
  <si>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</si>
  <si>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</si>
  <si>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</si>
  <si>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</si>
  <si>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</si>
  <si>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</si>
  <si>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</si>
  <si>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</si>
  <si>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</si>
  <si>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</si>
  <si>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</si>
  <si>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5.12</t>
  </si>
  <si>
    <t>5.13</t>
  </si>
  <si>
    <t>5.17</t>
  </si>
  <si>
    <t>5.18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</si>
  <si>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</si>
  <si>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</si>
  <si>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</si>
  <si>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</si>
  <si>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</si>
  <si>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</si>
  <si>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</si>
  <si>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</si>
  <si>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</si>
  <si>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</si>
  <si>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</si>
  <si>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</si>
  <si>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</si>
  <si>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</si>
  <si>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</si>
  <si>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</si>
  <si>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</si>
  <si>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</si>
  <si>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</si>
  <si>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</si>
  <si>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</si>
  <si>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</si>
  <si>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</si>
  <si>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</si>
  <si>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</si>
  <si>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</si>
  <si>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</si>
  <si>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</si>
  <si>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</si>
  <si>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</si>
  <si>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</si>
  <si>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2.2.</t>
  </si>
  <si>
    <t>2.3.</t>
  </si>
  <si>
    <t>3.1.</t>
  </si>
  <si>
    <t>3.2.</t>
  </si>
  <si>
    <t>3.4.</t>
  </si>
  <si>
    <t>3.3.</t>
  </si>
  <si>
    <t>3.5.</t>
  </si>
  <si>
    <t>8.</t>
  </si>
  <si>
    <t>9.</t>
  </si>
  <si>
    <t>4.2.</t>
  </si>
  <si>
    <t>4.4.</t>
  </si>
  <si>
    <t>4.5.</t>
  </si>
  <si>
    <t>4.1.</t>
  </si>
  <si>
    <t>4.3.</t>
  </si>
  <si>
    <t>7.1.</t>
  </si>
  <si>
    <t>7.2.</t>
  </si>
  <si>
    <t>7.4.</t>
  </si>
  <si>
    <t>7.3.</t>
  </si>
  <si>
    <t>7.5.</t>
  </si>
  <si>
    <t>5.1.</t>
  </si>
  <si>
    <t>5.2.</t>
  </si>
  <si>
    <t>6.2.</t>
  </si>
  <si>
    <t>5.3.</t>
  </si>
  <si>
    <t>5.4.</t>
  </si>
  <si>
    <t>180° perforēta gofrēta HDPE drena, OD=160mm, klase SN8 ar montāžas vidējo dziļumu, h=1.10m, montāža ar smilts pabērumu, h=10 cm</t>
  </si>
  <si>
    <t>Dabīgā akmens bruģa segums Ø15 līdz 25cm (platuma/augstuma attiecība 1/1.2), nostiprināts betonā C20/25 vismaz 2/3 no akmens augstuma</t>
  </si>
  <si>
    <t>Dzelzsbetona tekņu 100.32.11 vai ekvivalentu uzstādīšana, betona C 30/37 un šķembu pamata izbūve</t>
  </si>
  <si>
    <t>Nolokāmu signālstabiņu uzstādīšana (ar apzīmējumu melnā un baltā krāsā)</t>
  </si>
  <si>
    <t>Nolokāmu signālstabiņu uzstādīšana (ar apzīmējumu melnā un dzeltenā krāsā)</t>
  </si>
  <si>
    <t>Vienības cena (EUR)</t>
  </si>
  <si>
    <t>Summa (EUR)</t>
  </si>
  <si>
    <t>Ceļa zīmju uzstādīšana (atbilstoši rasējumam TS-4.1)</t>
  </si>
  <si>
    <t>Dzelzsbetona tekņu uzstādīšana (atbilstoši rasējumam TS-4.1)</t>
  </si>
  <si>
    <t>Cementbetona apmaļu izbūve (atbilstoši rasējumam TS-4.1)</t>
  </si>
  <si>
    <t>KOPĀ:</t>
  </si>
  <si>
    <t>PASŪTĪTĀJA REZERVE (5% no A):</t>
  </si>
  <si>
    <t>A</t>
  </si>
  <si>
    <t>B</t>
  </si>
  <si>
    <t>C</t>
  </si>
  <si>
    <t>D</t>
  </si>
  <si>
    <t>Drenāžas tīkli (DT)</t>
  </si>
  <si>
    <t>Trases nospraušana</t>
  </si>
  <si>
    <t>Tranšejas rakšana un aizbēršana (ieskaitot 20cm drenējošas smilts apbērumu virs caurulēm), atbilstoši projekta pielikumam</t>
  </si>
  <si>
    <t xml:space="preserve">Drenāžas caurules SN4, ģeotekstila filtrs, d63/50mm </t>
  </si>
  <si>
    <t xml:space="preserve">Drenāžas caurules SN4, ģeotekstila filtrs, d110/98mm </t>
  </si>
  <si>
    <t>PP caurule SN8, d225/200mm ar uzmavu, blīvgredzenu</t>
  </si>
  <si>
    <t>DR UA-3-1 PL d800, uztvērējaka , atbilstoša projekta pielikumam</t>
  </si>
  <si>
    <t>Pievienojums d315</t>
  </si>
  <si>
    <t>Pievienojums d200/225</t>
  </si>
  <si>
    <t>DR UA-3-1-1 PL d800, uztvērējaka, atbilstoša projekta pielikumam</t>
  </si>
  <si>
    <t>DR UA-3-1-2 PL d800, uztvērējaka, atbilstoša projekta pielikumam</t>
  </si>
  <si>
    <t>DR UA-3-1-3 PL d800, uztvērējaka, atbilstoša projekta pielikumam</t>
  </si>
  <si>
    <t>DR A-3-2 PL d800, kontrolaka, atbilstoša projekta pielikumam</t>
  </si>
  <si>
    <t>DR UA-3-3 PL d800, kontrolaka, atbilstoša projekta pielikumam</t>
  </si>
  <si>
    <t>Pievienojums d98/110</t>
  </si>
  <si>
    <t>DR UA-3-4 PL d800, kontrolaka, atbilstoša projekta pielikumam</t>
  </si>
  <si>
    <t>Filtra kolonnas FK-2</t>
  </si>
  <si>
    <t>Plastmasas tīkla maisiņš DN250x1000mm, pildīts ar koksnes šķeldu, oļiem 20-60mm vai keramzītu 20-60mm</t>
  </si>
  <si>
    <t>DR veidgabals, T-gabals d110/63</t>
  </si>
  <si>
    <t>DR akas UA-3-B1000 betona vāks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</si>
  <si>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</si>
  <si>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</si>
  <si>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</si>
  <si>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</si>
  <si>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</si>
  <si>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</si>
  <si>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</si>
  <si>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</si>
  <si>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</si>
  <si>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</si>
  <si>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</si>
  <si>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</si>
  <si>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</si>
  <si>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</si>
  <si>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</si>
  <si>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</si>
  <si>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</si>
  <si>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</si>
  <si>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</si>
  <si>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</si>
  <si>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</si>
  <si>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</si>
  <si>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</si>
  <si>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</si>
  <si>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</si>
  <si>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</si>
  <si>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</si>
  <si>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</si>
  <si>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DR A-4-PL, d630 - DR A-5-PL d630mm</t>
  </si>
  <si>
    <t>DR A-5-PL, d630 - DR A-6-PL d630mm</t>
  </si>
  <si>
    <t>DR A-6-PL, d630 - DR izteka d315 novadgrāvī</t>
  </si>
  <si>
    <t>DR izteka d315 novadgrāvī 3812223:61 atjaunošana</t>
  </si>
  <si>
    <t>Virszemes noteces vagu ierīkošana (atbilstoši projekta pielikumam)</t>
  </si>
  <si>
    <t>Aramkārtas saglabāšana (pārvietot uz izlīdzināt)</t>
  </si>
  <si>
    <t>Platības planēšana, diskošana</t>
  </si>
  <si>
    <t>ha</t>
  </si>
  <si>
    <t>8.29</t>
  </si>
  <si>
    <t>8.30</t>
  </si>
  <si>
    <t>8.31</t>
  </si>
  <si>
    <t>8.32</t>
  </si>
  <si>
    <t>8.33</t>
  </si>
  <si>
    <t>8.34</t>
  </si>
  <si>
    <t>8.35</t>
  </si>
  <si>
    <t>Karstā asfalta virskārtas frēzēšana ar nofrēzētā materiāla aizvešanu uz pasūtītāja norādītu atbērtni, h=4 cm</t>
  </si>
  <si>
    <r>
      <t>m</t>
    </r>
    <r>
      <rPr>
        <vertAlign val="superscript"/>
        <sz val="10"/>
        <rFont val="Arial"/>
        <family val="2"/>
      </rPr>
      <t>3</t>
    </r>
  </si>
  <si>
    <r>
      <t>Drenāžas caurule SN8 ar uzmavu, d225/200mm, perforācija 220</t>
    </r>
    <r>
      <rPr>
        <vertAlign val="superscript"/>
        <sz val="10"/>
        <rFont val="Arial"/>
        <family val="2"/>
      </rPr>
      <t xml:space="preserve">o,  </t>
    </r>
  </si>
  <si>
    <r>
      <t>HT veltais ģeotekstils &gt;250g/m</t>
    </r>
    <r>
      <rPr>
        <vertAlign val="superscript"/>
        <sz val="10"/>
        <rFont val="Arial"/>
        <family val="2"/>
      </rPr>
      <t xml:space="preserve">2, </t>
    </r>
    <r>
      <rPr>
        <sz val="10"/>
        <rFont val="Arial"/>
        <family val="2"/>
      </rPr>
      <t>platums 0.8m</t>
    </r>
  </si>
  <si>
    <r>
      <t>Pievienojums d200/225, 90</t>
    </r>
    <r>
      <rPr>
        <vertAlign val="superscript"/>
        <sz val="10"/>
        <rFont val="Arial"/>
        <family val="2"/>
      </rPr>
      <t>o</t>
    </r>
  </si>
  <si>
    <r>
      <t>Pievienojums d98/110, 90</t>
    </r>
    <r>
      <rPr>
        <vertAlign val="superscript"/>
        <sz val="10"/>
        <rFont val="Arial"/>
        <family val="2"/>
      </rPr>
      <t>o</t>
    </r>
  </si>
  <si>
    <r>
      <t>m</t>
    </r>
    <r>
      <rPr>
        <vertAlign val="superscript"/>
        <sz val="9"/>
        <rFont val="Arial"/>
        <family val="2"/>
      </rPr>
      <t>2</t>
    </r>
  </si>
  <si>
    <t>5.14</t>
  </si>
  <si>
    <t>kpl</t>
  </si>
  <si>
    <t>Caurtekas Ø1200 un betona galu demontāža un aizvešana uz atbērtni (Pk 5+57.51)</t>
  </si>
  <si>
    <t>Gāzes vada kapju līmeņošana un nomaiņa pret "peldoša tipa"</t>
  </si>
  <si>
    <t xml:space="preserve">Rezerves PE caurules izbūve, Ø100mm, 750N </t>
  </si>
  <si>
    <t>Augu zemes noņemšana, hvid=50cm, izlīdzināšana vai nogādāšana uz Būvuzņēmēja atbērtni</t>
  </si>
  <si>
    <t>Ierakuma izbūve, lieko grunti aizvedot uz Būvuzņēmēja atbērtni</t>
  </si>
  <si>
    <t>Nogāžu planēšana un zaļās zona ierīkošana, izmantojot augu zemi, h=10 cm, apsētu ar zāli</t>
  </si>
  <si>
    <t>Uzbēruma izveide zem zaļās zonas, izmantojot objektā izrakto grunti</t>
  </si>
  <si>
    <r>
      <t>Grāvja rakšana h</t>
    </r>
    <r>
      <rPr>
        <vertAlign val="subscript"/>
        <sz val="10"/>
        <rFont val="Arial"/>
        <family val="2"/>
      </rPr>
      <t>vid</t>
    </r>
    <r>
      <rPr>
        <sz val="10"/>
        <rFont val="Arial"/>
        <family val="2"/>
      </rPr>
      <t>=1,60m, lieko grunti aizvedot uz būvuzņēmēja atbērtni</t>
    </r>
  </si>
  <si>
    <r>
      <t>m</t>
    </r>
    <r>
      <rPr>
        <vertAlign val="superscript"/>
        <sz val="9"/>
        <rFont val="Arial"/>
        <family val="2"/>
      </rPr>
      <t>3</t>
    </r>
  </si>
  <si>
    <t xml:space="preserve">Minerālmateriālu maisījuma 0/63ps , N III pamata slāņa izbūve 20 cm biezumā </t>
  </si>
  <si>
    <t xml:space="preserve">Minerālmateriālu maisījuma 0/45, N II pamata slāņa izbūve 15 cm biezumā </t>
  </si>
  <si>
    <t xml:space="preserve">Karstā asfalta AC 32 base, S III, slāņa izbūve 8 cm biezumā  </t>
  </si>
  <si>
    <t>Karstā asfalta AC 11 surf,S II, seguma izbūve 4 cm biezumā</t>
  </si>
  <si>
    <t xml:space="preserve">Nomaļu uzpildīšana, izmantojot minerālmateriālu maisījumu 0/32 s, N III, 12 cm biezumā </t>
  </si>
  <si>
    <t>Minerālmateriāla maisījuma 0/32s, N III, izbūve, h=10cm, uz 0/45 15cm biezumā, NIV</t>
  </si>
  <si>
    <t>Salizturīgā slāņa izbūve no vid. rupjas smilts vai citiem atļautiem materiāliem, h=30 cm (Kf &gt; 2m/dnn)</t>
  </si>
  <si>
    <t>Metāla atvairbarjeras, N2, W4 montāža</t>
  </si>
  <si>
    <t>5.7</t>
  </si>
  <si>
    <t>5.8</t>
  </si>
  <si>
    <t>5.9</t>
  </si>
  <si>
    <t>5.10</t>
  </si>
  <si>
    <t>5.11</t>
  </si>
  <si>
    <t>5.15</t>
  </si>
  <si>
    <t>5.16</t>
  </si>
  <si>
    <t>KOPĀ (A+B):</t>
  </si>
  <si>
    <t>PVN (21% no C):</t>
  </si>
  <si>
    <t>PAVISAM KOPĀ (C+D):</t>
  </si>
  <si>
    <t>Brauktuves un nobrauktuvju grants seguma demontāža, h(vid)=20cm, ar vecā materiāla aizvešanu uz Pasūtītāja saSkaņotu atbērtni (Pk 2+90 līdz Pk 11+70)</t>
  </si>
  <si>
    <t>Finanšu piedāvājums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</si>
</sst>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_-&quot;Ls&quot;\ * #,##0_-;\-&quot;Ls&quot;\ * #,##0_-;_-&quot;Ls&quot;\ * &quot;-&quot;_-;_-@_-"/>
    <numFmt numFmtId="174" formatCode="_-&quot;Ls&quot;\ * #,##0.00_-;\-&quot;Ls&quot;\ * #,##0.00_-;_-&quot;Ls&quot;\ * &quot;-&quot;??_-;_-@_-"/>
    <numFmt numFmtId="175" formatCode="0.00;[Red]0.00"/>
    <numFmt numFmtId="176" formatCode="_-* #,##0.00_-;\-* #,##0.00_-;_-* \-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9"/>
      <color indexed="8"/>
      <name val="Calibri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Protection="0">
      <alignment vertical="center" wrapText="1"/>
    </xf>
    <xf numFmtId="0" fontId="5" fillId="3" borderId="0" applyNumberFormat="0" applyBorder="0" applyProtection="0">
      <alignment vertical="center" wrapText="1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Protection="0">
      <alignment vertical="center" wrapText="1"/>
    </xf>
    <xf numFmtId="0" fontId="1" fillId="7" borderId="0" applyNumberFormat="0" applyBorder="0" applyProtection="0">
      <alignment vertical="center" wrapText="1"/>
    </xf>
    <xf numFmtId="0" fontId="1" fillId="9" borderId="0" applyNumberFormat="0" applyBorder="0" applyProtection="0">
      <alignment vertical="center" wrapText="1"/>
    </xf>
    <xf numFmtId="0" fontId="1" fillId="11" borderId="0" applyNumberFormat="0" applyBorder="0" applyProtection="0">
      <alignment vertical="center" wrapText="1"/>
    </xf>
    <xf numFmtId="0" fontId="1" fillId="13" borderId="0" applyNumberFormat="0" applyBorder="0" applyProtection="0">
      <alignment vertical="center" wrapText="1"/>
    </xf>
    <xf numFmtId="0" fontId="1" fillId="15" borderId="0" applyNumberFormat="0" applyBorder="0" applyProtection="0">
      <alignment vertical="center" wrapText="1"/>
    </xf>
    <xf numFmtId="0" fontId="5" fillId="16" borderId="0" applyNumberFormat="0" applyBorder="0" applyProtection="0">
      <alignment vertical="center" wrapText="1"/>
    </xf>
    <xf numFmtId="0" fontId="5" fillId="17" borderId="0" applyNumberFormat="0" applyBorder="0" applyProtection="0">
      <alignment vertical="center" wrapText="1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1" borderId="0" applyNumberFormat="0" applyBorder="0" applyAlignment="0" applyProtection="0"/>
    <xf numFmtId="0" fontId="0" fillId="25" borderId="0" applyNumberFormat="0" applyBorder="0" applyAlignment="0" applyProtection="0"/>
    <xf numFmtId="0" fontId="1" fillId="19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Protection="0">
      <alignment vertical="center" wrapText="1"/>
    </xf>
    <xf numFmtId="0" fontId="1" fillId="21" borderId="0" applyNumberFormat="0" applyBorder="0" applyProtection="0">
      <alignment vertical="center" wrapText="1"/>
    </xf>
    <xf numFmtId="0" fontId="1" fillId="23" borderId="0" applyNumberFormat="0" applyBorder="0" applyProtection="0">
      <alignment vertical="center" wrapText="1"/>
    </xf>
    <xf numFmtId="0" fontId="1" fillId="11" borderId="0" applyNumberFormat="0" applyBorder="0" applyProtection="0">
      <alignment vertical="center" wrapText="1"/>
    </xf>
    <xf numFmtId="0" fontId="1" fillId="19" borderId="0" applyNumberFormat="0" applyBorder="0" applyProtection="0">
      <alignment vertical="center" wrapText="1"/>
    </xf>
    <xf numFmtId="0" fontId="1" fillId="27" borderId="0" applyNumberFormat="0" applyBorder="0" applyProtection="0">
      <alignment vertical="center" wrapText="1"/>
    </xf>
    <xf numFmtId="0" fontId="5" fillId="28" borderId="0" applyNumberFormat="0" applyBorder="0" applyProtection="0">
      <alignment vertical="center" wrapText="1"/>
    </xf>
    <xf numFmtId="0" fontId="5" fillId="29" borderId="0" applyNumberFormat="0" applyBorder="0" applyProtection="0">
      <alignment vertical="center" wrapText="1"/>
    </xf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21" borderId="0" applyNumberFormat="0" applyBorder="0" applyAlignment="0" applyProtection="0"/>
    <xf numFmtId="0" fontId="31" fillId="33" borderId="0" applyNumberFormat="0" applyBorder="0" applyAlignment="0" applyProtection="0"/>
    <xf numFmtId="0" fontId="5" fillId="23" borderId="0" applyNumberFormat="0" applyBorder="0" applyAlignment="0" applyProtection="0"/>
    <xf numFmtId="0" fontId="31" fillId="34" borderId="0" applyNumberFormat="0" applyBorder="0" applyAlignment="0" applyProtection="0"/>
    <xf numFmtId="0" fontId="5" fillId="17" borderId="0" applyNumberFormat="0" applyBorder="0" applyAlignment="0" applyProtection="0"/>
    <xf numFmtId="0" fontId="31" fillId="35" borderId="0" applyNumberFormat="0" applyBorder="0" applyAlignment="0" applyProtection="0"/>
    <xf numFmtId="0" fontId="5" fillId="28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Protection="0">
      <alignment vertical="center" wrapText="1"/>
    </xf>
    <xf numFmtId="0" fontId="5" fillId="21" borderId="0" applyNumberFormat="0" applyBorder="0" applyProtection="0">
      <alignment vertical="center" wrapText="1"/>
    </xf>
    <xf numFmtId="0" fontId="5" fillId="23" borderId="0" applyNumberFormat="0" applyBorder="0" applyProtection="0">
      <alignment vertical="center" wrapText="1"/>
    </xf>
    <xf numFmtId="0" fontId="5" fillId="17" borderId="0" applyNumberFormat="0" applyBorder="0" applyProtection="0">
      <alignment vertical="center" wrapText="1"/>
    </xf>
    <xf numFmtId="0" fontId="5" fillId="28" borderId="0" applyNumberFormat="0" applyBorder="0" applyProtection="0">
      <alignment vertical="center" wrapText="1"/>
    </xf>
    <xf numFmtId="0" fontId="5" fillId="37" borderId="0" applyNumberFormat="0" applyBorder="0" applyProtection="0">
      <alignment vertical="center" wrapText="1"/>
    </xf>
    <xf numFmtId="0" fontId="31" fillId="38" borderId="0" applyNumberFormat="0" applyBorder="0" applyAlignment="0" applyProtection="0"/>
    <xf numFmtId="0" fontId="5" fillId="2" borderId="0" applyNumberFormat="0" applyBorder="0" applyAlignment="0" applyProtection="0"/>
    <xf numFmtId="0" fontId="31" fillId="39" borderId="0" applyNumberFormat="0" applyBorder="0" applyAlignment="0" applyProtection="0"/>
    <xf numFmtId="0" fontId="5" fillId="3" borderId="0" applyNumberFormat="0" applyBorder="0" applyAlignment="0" applyProtection="0"/>
    <xf numFmtId="0" fontId="31" fillId="40" borderId="0" applyNumberFormat="0" applyBorder="0" applyAlignment="0" applyProtection="0"/>
    <xf numFmtId="0" fontId="5" fillId="16" borderId="0" applyNumberFormat="0" applyBorder="0" applyAlignment="0" applyProtection="0"/>
    <xf numFmtId="0" fontId="31" fillId="41" borderId="0" applyNumberFormat="0" applyBorder="0" applyAlignment="0" applyProtection="0"/>
    <xf numFmtId="0" fontId="5" fillId="17" borderId="0" applyNumberFormat="0" applyBorder="0" applyAlignment="0" applyProtection="0"/>
    <xf numFmtId="0" fontId="31" fillId="42" borderId="0" applyNumberFormat="0" applyBorder="0" applyAlignment="0" applyProtection="0"/>
    <xf numFmtId="0" fontId="5" fillId="28" borderId="0" applyNumberFormat="0" applyBorder="0" applyAlignment="0" applyProtection="0"/>
    <xf numFmtId="0" fontId="31" fillId="43" borderId="0" applyNumberFormat="0" applyBorder="0" applyAlignment="0" applyProtection="0"/>
    <xf numFmtId="0" fontId="5" fillId="29" borderId="0" applyNumberFormat="0" applyBorder="0" applyAlignment="0" applyProtection="0"/>
    <xf numFmtId="0" fontId="6" fillId="44" borderId="1" applyNumberFormat="0" applyProtection="0">
      <alignment vertical="center" wrapText="1"/>
    </xf>
    <xf numFmtId="0" fontId="6" fillId="44" borderId="1" applyNumberFormat="0" applyAlignment="0" applyProtection="0"/>
    <xf numFmtId="0" fontId="32" fillId="45" borderId="0" applyNumberFormat="0" applyBorder="0" applyAlignment="0" applyProtection="0"/>
    <xf numFmtId="0" fontId="17" fillId="7" borderId="0" applyNumberFormat="0" applyBorder="0" applyAlignment="0" applyProtection="0"/>
    <xf numFmtId="0" fontId="7" fillId="0" borderId="0" applyNumberFormat="0" applyFill="0" applyBorder="0" applyProtection="0">
      <alignment vertical="center" wrapText="1"/>
    </xf>
    <xf numFmtId="0" fontId="7" fillId="0" borderId="0" applyNumberFormat="0" applyFill="0" applyBorder="0" applyAlignment="0" applyProtection="0"/>
    <xf numFmtId="0" fontId="6" fillId="46" borderId="1" applyNumberFormat="0" applyAlignment="0" applyProtection="0"/>
    <xf numFmtId="0" fontId="6" fillId="44" borderId="1" applyNumberFormat="0" applyAlignment="0" applyProtection="0"/>
    <xf numFmtId="0" fontId="6" fillId="46" borderId="1" applyNumberFormat="0" applyAlignment="0" applyProtection="0"/>
    <xf numFmtId="0" fontId="6" fillId="46" borderId="1" applyNumberFormat="0" applyAlignment="0" applyProtection="0"/>
    <xf numFmtId="0" fontId="33" fillId="47" borderId="2" applyNumberFormat="0" applyAlignment="0" applyProtection="0"/>
    <xf numFmtId="0" fontId="15" fillId="4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1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1" fillId="9" borderId="0" applyNumberFormat="0" applyBorder="0" applyAlignment="0" applyProtection="0"/>
    <xf numFmtId="0" fontId="36" fillId="0" borderId="4" applyNumberFormat="0" applyFill="0" applyAlignment="0" applyProtection="0"/>
    <xf numFmtId="0" fontId="18" fillId="0" borderId="5" applyNumberFormat="0" applyFill="0" applyAlignment="0" applyProtection="0"/>
    <xf numFmtId="0" fontId="37" fillId="0" borderId="6" applyNumberFormat="0" applyFill="0" applyAlignment="0" applyProtection="0"/>
    <xf numFmtId="0" fontId="19" fillId="0" borderId="7" applyNumberFormat="0" applyFill="0" applyAlignment="0" applyProtection="0"/>
    <xf numFmtId="0" fontId="38" fillId="0" borderId="8" applyNumberFormat="0" applyFill="0" applyAlignment="0" applyProtection="0"/>
    <xf numFmtId="0" fontId="20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5" borderId="1" applyNumberFormat="0" applyProtection="0">
      <alignment vertical="center" wrapText="1"/>
    </xf>
    <xf numFmtId="0" fontId="8" fillId="15" borderId="1" applyNumberFormat="0" applyAlignment="0" applyProtection="0"/>
    <xf numFmtId="0" fontId="8" fillId="50" borderId="1" applyNumberFormat="0" applyAlignment="0" applyProtection="0"/>
    <xf numFmtId="0" fontId="8" fillId="15" borderId="1" applyNumberFormat="0" applyAlignment="0" applyProtection="0"/>
    <xf numFmtId="0" fontId="8" fillId="50" borderId="1" applyNumberFormat="0" applyAlignment="0" applyProtection="0"/>
    <xf numFmtId="0" fontId="8" fillId="50" borderId="1" applyNumberFormat="0" applyAlignment="0" applyProtection="0"/>
    <xf numFmtId="0" fontId="9" fillId="44" borderId="10" applyNumberFormat="0" applyProtection="0">
      <alignment vertical="center" wrapText="1"/>
    </xf>
    <xf numFmtId="0" fontId="9" fillId="44" borderId="10" applyNumberFormat="0" applyAlignment="0" applyProtection="0"/>
    <xf numFmtId="0" fontId="10" fillId="0" borderId="11" applyNumberFormat="0" applyFill="0" applyProtection="0">
      <alignment vertical="center" wrapText="1"/>
    </xf>
    <xf numFmtId="0" fontId="10" fillId="0" borderId="11" applyNumberFormat="0" applyFill="0" applyAlignment="0" applyProtection="0"/>
    <xf numFmtId="0" fontId="11" fillId="9" borderId="0" applyNumberFormat="0" applyBorder="0" applyProtection="0">
      <alignment vertical="center" wrapText="1"/>
    </xf>
    <xf numFmtId="0" fontId="39" fillId="0" borderId="12" applyNumberFormat="0" applyFill="0" applyAlignment="0" applyProtection="0"/>
    <xf numFmtId="0" fontId="16" fillId="0" borderId="13" applyNumberFormat="0" applyFill="0" applyAlignment="0" applyProtection="0"/>
    <xf numFmtId="0" fontId="12" fillId="51" borderId="0" applyNumberFormat="0" applyBorder="0" applyProtection="0">
      <alignment vertical="center" wrapText="1"/>
    </xf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 vertical="center" wrapText="1"/>
      <protection/>
    </xf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3" fillId="0" borderId="0">
      <alignment vertical="center" wrapText="1"/>
      <protection/>
    </xf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Alignment="0" applyProtection="0"/>
    <xf numFmtId="0" fontId="0" fillId="53" borderId="14" applyNumberFormat="0" applyFont="0" applyAlignment="0" applyProtection="0"/>
    <xf numFmtId="0" fontId="3" fillId="54" borderId="15" applyNumberFormat="0" applyAlignment="0" applyProtection="0"/>
    <xf numFmtId="0" fontId="9" fillId="46" borderId="10" applyNumberFormat="0" applyAlignment="0" applyProtection="0"/>
    <xf numFmtId="0" fontId="9" fillId="44" borderId="10" applyNumberFormat="0" applyAlignment="0" applyProtection="0"/>
    <xf numFmtId="0" fontId="9" fillId="46" borderId="10" applyNumberFormat="0" applyAlignment="0" applyProtection="0"/>
    <xf numFmtId="0" fontId="9" fillId="46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Protection="0">
      <alignment vertical="center" wrapText="1"/>
    </xf>
    <xf numFmtId="0" fontId="15" fillId="48" borderId="3" applyNumberFormat="0" applyProtection="0">
      <alignment vertical="center" wrapText="1"/>
    </xf>
    <xf numFmtId="9" fontId="0" fillId="0" borderId="0" applyFont="0" applyFill="0" applyBorder="0" applyAlignment="0" applyProtection="0"/>
    <xf numFmtId="0" fontId="3" fillId="54" borderId="15" applyNumberFormat="0" applyProtection="0">
      <alignment vertical="center" wrapText="1"/>
    </xf>
    <xf numFmtId="0" fontId="16" fillId="0" borderId="13" applyNumberFormat="0" applyFill="0" applyProtection="0">
      <alignment vertical="center" wrapText="1"/>
    </xf>
    <xf numFmtId="0" fontId="8" fillId="15" borderId="1" applyNumberFormat="0" applyAlignment="0" applyProtection="0"/>
    <xf numFmtId="0" fontId="17" fillId="7" borderId="0" applyNumberFormat="0" applyBorder="0" applyProtection="0">
      <alignment vertical="center" wrapText="1"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0" borderId="5" applyNumberFormat="0" applyFill="0" applyProtection="0">
      <alignment vertical="center" wrapText="1"/>
    </xf>
    <xf numFmtId="0" fontId="19" fillId="0" borderId="7" applyNumberFormat="0" applyFill="0" applyProtection="0">
      <alignment vertical="center" wrapText="1"/>
    </xf>
    <xf numFmtId="0" fontId="20" fillId="0" borderId="9" applyNumberFormat="0" applyFill="0" applyProtection="0">
      <alignment vertical="center" wrapText="1"/>
    </xf>
    <xf numFmtId="0" fontId="20" fillId="0" borderId="0" applyNumberFormat="0" applyFill="0" applyBorder="0" applyProtection="0">
      <alignment vertical="center"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5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56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2" fontId="2" fillId="55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2" fillId="55" borderId="16" xfId="0" applyFont="1" applyFill="1" applyBorder="1" applyAlignment="1">
      <alignment horizontal="left" vertical="center" wrapText="1"/>
    </xf>
    <xf numFmtId="0" fontId="3" fillId="55" borderId="16" xfId="0" applyFont="1" applyFill="1" applyBorder="1" applyAlignment="1">
      <alignment horizontal="right" vertical="center" wrapText="1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2" fontId="4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3" fillId="55" borderId="17" xfId="0" applyFont="1" applyFill="1" applyBorder="1" applyAlignment="1">
      <alignment horizontal="center" vertical="center"/>
    </xf>
    <xf numFmtId="2" fontId="2" fillId="55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55" borderId="17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right" vertical="center" wrapText="1"/>
    </xf>
    <xf numFmtId="0" fontId="41" fillId="0" borderId="16" xfId="0" applyFont="1" applyFill="1" applyBorder="1" applyAlignment="1">
      <alignment horizontal="left" vertical="center" wrapText="1"/>
    </xf>
    <xf numFmtId="4" fontId="42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left" vertical="center" wrapText="1"/>
    </xf>
    <xf numFmtId="2" fontId="2" fillId="55" borderId="16" xfId="0" applyNumberFormat="1" applyFont="1" applyFill="1" applyBorder="1" applyAlignment="1">
      <alignment horizontal="center" vertical="center"/>
    </xf>
    <xf numFmtId="2" fontId="2" fillId="55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right" vertical="center" wrapText="1"/>
    </xf>
    <xf numFmtId="0" fontId="3" fillId="55" borderId="16" xfId="0" applyFont="1" applyFill="1" applyBorder="1" applyAlignment="1">
      <alignment horizontal="right" vertical="center" wrapText="1"/>
    </xf>
    <xf numFmtId="0" fontId="3" fillId="55" borderId="16" xfId="0" applyFont="1" applyFill="1" applyBorder="1" applyAlignment="1">
      <alignment horizontal="center" vertical="center"/>
    </xf>
    <xf numFmtId="2" fontId="2" fillId="55" borderId="16" xfId="0" applyNumberFormat="1" applyFont="1" applyFill="1" applyBorder="1" applyAlignment="1">
      <alignment horizontal="center" vertical="center"/>
    </xf>
    <xf numFmtId="0" fontId="3" fillId="55" borderId="16" xfId="0" applyFont="1" applyFill="1" applyBorder="1" applyAlignment="1">
      <alignment horizontal="right" vertical="center" wrapText="1"/>
    </xf>
    <xf numFmtId="0" fontId="2" fillId="56" borderId="16" xfId="0" applyFont="1" applyFill="1" applyBorder="1" applyAlignment="1">
      <alignment horizontal="left" vertical="center" wrapText="1"/>
    </xf>
    <xf numFmtId="2" fontId="42" fillId="0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77">
    <cellStyle name="Normal" xfId="0"/>
    <cellStyle name="1. izcēlums" xfId="15"/>
    <cellStyle name="2. izcēlums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no 1. izcēluma" xfId="29"/>
    <cellStyle name="20% no 2. izcēluma" xfId="30"/>
    <cellStyle name="20% no 3. izcēluma" xfId="31"/>
    <cellStyle name="20% no 4. izcēluma" xfId="32"/>
    <cellStyle name="20% no 5. izcēluma" xfId="33"/>
    <cellStyle name="20% no 6. izcēluma" xfId="34"/>
    <cellStyle name="3. izcēlums " xfId="35"/>
    <cellStyle name="4. izcēlums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no 1. izcēluma" xfId="49"/>
    <cellStyle name="40% no 2. izcēluma" xfId="50"/>
    <cellStyle name="40% no 3. izcēluma" xfId="51"/>
    <cellStyle name="40% no 4. izcēluma" xfId="52"/>
    <cellStyle name="40% no 5. izcēluma" xfId="53"/>
    <cellStyle name="40% no 6. izcēluma" xfId="54"/>
    <cellStyle name="5. izcēlums" xfId="55"/>
    <cellStyle name="6. izcēlums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60% no 1. izcēluma" xfId="69"/>
    <cellStyle name="60% no 2. izcēluma" xfId="70"/>
    <cellStyle name="60% no 3. izcēluma" xfId="71"/>
    <cellStyle name="60% no 4. izcēluma" xfId="72"/>
    <cellStyle name="60% no 5. izcēluma" xfId="73"/>
    <cellStyle name="60% no 6. izcēluma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Aprēķināšana 2" xfId="87"/>
    <cellStyle name="Aprēķināšana 3" xfId="88"/>
    <cellStyle name="Bad" xfId="89"/>
    <cellStyle name="Bad 2" xfId="90"/>
    <cellStyle name="Brīdinājuma teksts 2" xfId="91"/>
    <cellStyle name="Brīdinājuma teksts 3" xfId="92"/>
    <cellStyle name="Calculation" xfId="93"/>
    <cellStyle name="Calculation 2" xfId="94"/>
    <cellStyle name="Calculation 3" xfId="95"/>
    <cellStyle name="Calculation 4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xcel Built-in Normal" xfId="103"/>
    <cellStyle name="Excel Built-in Normal 2" xfId="104"/>
    <cellStyle name="Excel_BuiltIn_40% - Accent1 1" xfId="105"/>
    <cellStyle name="Explanatory Text" xfId="106"/>
    <cellStyle name="Explanatory Text 2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evade 2" xfId="118"/>
    <cellStyle name="Ievade 3" xfId="119"/>
    <cellStyle name="Input" xfId="120"/>
    <cellStyle name="Input 2" xfId="121"/>
    <cellStyle name="Input 3" xfId="122"/>
    <cellStyle name="Input 4" xfId="123"/>
    <cellStyle name="Izvade 2" xfId="124"/>
    <cellStyle name="Izvade 3" xfId="125"/>
    <cellStyle name="Kopsumma 2" xfId="126"/>
    <cellStyle name="Kopsumma 3" xfId="127"/>
    <cellStyle name="Labs 2" xfId="128"/>
    <cellStyle name="Linked Cell" xfId="129"/>
    <cellStyle name="Linked Cell 2" xfId="130"/>
    <cellStyle name="Neitrāls 2" xfId="131"/>
    <cellStyle name="Neitrāls 3" xfId="132"/>
    <cellStyle name="Neutral" xfId="133"/>
    <cellStyle name="Neutral 2" xfId="134"/>
    <cellStyle name="Neutral 3" xfId="135"/>
    <cellStyle name="Neutral 4" xfId="136"/>
    <cellStyle name="Normal 10" xfId="137"/>
    <cellStyle name="Normal 11" xfId="138"/>
    <cellStyle name="Normal 13" xfId="139"/>
    <cellStyle name="Normal 138" xfId="140"/>
    <cellStyle name="Normal 15" xfId="141"/>
    <cellStyle name="Normal 18" xfId="142"/>
    <cellStyle name="Normal 19" xfId="143"/>
    <cellStyle name="Normal 2" xfId="144"/>
    <cellStyle name="Normal 2 2" xfId="145"/>
    <cellStyle name="Normal 2 3" xfId="146"/>
    <cellStyle name="Normal 2 4" xfId="147"/>
    <cellStyle name="Normal 24" xfId="148"/>
    <cellStyle name="Normal 28" xfId="149"/>
    <cellStyle name="Normal 3" xfId="150"/>
    <cellStyle name="Normal 3 2" xfId="151"/>
    <cellStyle name="Normal 34" xfId="152"/>
    <cellStyle name="Normal 35" xfId="153"/>
    <cellStyle name="Normal 37" xfId="154"/>
    <cellStyle name="Normal 4" xfId="155"/>
    <cellStyle name="Normal 9" xfId="156"/>
    <cellStyle name="Nosaukums 2" xfId="157"/>
    <cellStyle name="Nosaukums 3" xfId="158"/>
    <cellStyle name="Note" xfId="159"/>
    <cellStyle name="Note 2" xfId="160"/>
    <cellStyle name="Output" xfId="161"/>
    <cellStyle name="Output 2" xfId="162"/>
    <cellStyle name="Output 3" xfId="163"/>
    <cellStyle name="Output 4" xfId="164"/>
    <cellStyle name="Parasts 2" xfId="165"/>
    <cellStyle name="Parasts 3" xfId="166"/>
    <cellStyle name="Parasts 4" xfId="167"/>
    <cellStyle name="Parasts 5" xfId="168"/>
    <cellStyle name="Parasts 6" xfId="169"/>
    <cellStyle name="Paskaidrojošs teksts 2" xfId="170"/>
    <cellStyle name="Pārbaudes šūna 2" xfId="171"/>
    <cellStyle name="Percent" xfId="172"/>
    <cellStyle name="Piezīme 2" xfId="173"/>
    <cellStyle name="Saistītā šūna" xfId="174"/>
    <cellStyle name="Sisestus" xfId="175"/>
    <cellStyle name="Slikts 2" xfId="176"/>
    <cellStyle name="Stils 1" xfId="177"/>
    <cellStyle name="Style 1" xfId="178"/>
    <cellStyle name="Style 1 2" xfId="179"/>
    <cellStyle name="Title" xfId="180"/>
    <cellStyle name="Title 2" xfId="181"/>
    <cellStyle name="Total" xfId="182"/>
    <cellStyle name="Total 2" xfId="183"/>
    <cellStyle name="Virsraksts 1 2" xfId="184"/>
    <cellStyle name="Virsraksts 2 2" xfId="185"/>
    <cellStyle name="Virsraksts 3 2" xfId="186"/>
    <cellStyle name="Virsraksts 4 2" xfId="187"/>
    <cellStyle name="Warning Text" xfId="188"/>
    <cellStyle name="Warning Text 2" xfId="189"/>
    <cellStyle name="Обычный 2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zoomScale="80" zoomScaleNormal="8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4" sqref="B114"/>
    </sheetView>
  </sheetViews>
  <sheetFormatPr defaultColWidth="9.140625" defaultRowHeight="15"/>
  <cols>
    <col min="1" max="1" width="6.8515625" style="3" customWidth="1"/>
    <col min="2" max="2" width="15.57421875" style="3" customWidth="1"/>
    <col min="3" max="3" width="23.7109375" style="5" customWidth="1"/>
    <col min="4" max="4" width="11.140625" style="3" bestFit="1" customWidth="1"/>
    <col min="5" max="5" width="10.421875" style="3" bestFit="1" customWidth="1"/>
    <col min="6" max="6" width="8.8515625" style="2" bestFit="1" customWidth="1"/>
    <col min="7" max="7" width="10.140625" style="2" bestFit="1" customWidth="1"/>
    <col min="8" max="8" width="3.8515625" style="2" customWidth="1"/>
    <col min="9" max="21" width="9.140625" style="2" customWidth="1"/>
    <col min="22" max="16384" width="9.140625" style="3" customWidth="1"/>
  </cols>
  <sheetData>
    <row r="1" spans="1:7" ht="12.75">
      <c r="A1" s="76" t="s">
        <v>285</v>
      </c>
      <c r="B1" s="76"/>
      <c r="C1" s="76"/>
      <c r="D1" s="76"/>
      <c r="E1" s="76"/>
      <c r="F1" s="76"/>
      <c r="G1" s="76"/>
    </row>
    <row r="3" spans="1:7" ht="38.25">
      <c r="A3" s="6" t="s">
        <v>0</v>
      </c>
      <c r="B3" s="7" t="s">
        <v>24</v>
      </c>
      <c r="C3" s="7" t="s">
        <v>1</v>
      </c>
      <c r="D3" s="6" t="s">
        <v>2</v>
      </c>
      <c r="E3" s="6" t="s">
        <v>3</v>
      </c>
      <c r="F3" s="7" t="s">
        <v>174</v>
      </c>
      <c r="G3" s="7" t="s">
        <v>175</v>
      </c>
    </row>
    <row r="4" spans="1:7" ht="12.75">
      <c r="A4" s="8" t="s">
        <v>4</v>
      </c>
      <c r="B4" s="74" t="s">
        <v>25</v>
      </c>
      <c r="C4" s="74"/>
      <c r="D4" s="74"/>
      <c r="E4" s="74"/>
      <c r="F4" s="74"/>
      <c r="G4" s="74"/>
    </row>
    <row r="5" spans="1:7" s="2" customFormat="1" ht="12.75">
      <c r="A5" s="13" t="s">
        <v>44</v>
      </c>
      <c r="B5" s="22" t="s">
        <v>145</v>
      </c>
      <c r="C5" s="32" t="s">
        <v>9</v>
      </c>
      <c r="D5" s="9" t="s">
        <v>10</v>
      </c>
      <c r="E5" s="10">
        <v>2</v>
      </c>
      <c r="F5" s="23"/>
      <c r="G5" s="23"/>
    </row>
    <row r="6" spans="1:7" s="2" customFormat="1" ht="135" customHeight="1">
      <c r="A6" s="13" t="s">
        <v>45</v>
      </c>
      <c r="B6" s="9" t="s">
        <v>146</v>
      </c>
      <c r="C6" s="32" t="s">
        <v>11</v>
      </c>
      <c r="D6" s="9" t="s">
        <v>256</v>
      </c>
      <c r="E6" s="10">
        <v>1</v>
      </c>
      <c r="F6" s="10"/>
      <c r="G6" s="23"/>
    </row>
    <row r="7" spans="1:7" s="2" customFormat="1" ht="25.5">
      <c r="A7" s="13" t="s">
        <v>46</v>
      </c>
      <c r="B7" s="9" t="s">
        <v>147</v>
      </c>
      <c r="C7" s="32" t="s">
        <v>12</v>
      </c>
      <c r="D7" s="9" t="s">
        <v>13</v>
      </c>
      <c r="E7" s="10">
        <v>1534</v>
      </c>
      <c r="F7" s="10"/>
      <c r="G7" s="23"/>
    </row>
    <row r="8" spans="1:7" s="2" customFormat="1" ht="38.25">
      <c r="A8" s="13" t="s">
        <v>47</v>
      </c>
      <c r="B8" s="9" t="s">
        <v>148</v>
      </c>
      <c r="C8" s="32" t="s">
        <v>14</v>
      </c>
      <c r="D8" s="9" t="s">
        <v>10</v>
      </c>
      <c r="E8" s="10">
        <v>7</v>
      </c>
      <c r="F8" s="10"/>
      <c r="G8" s="23"/>
    </row>
    <row r="9" spans="1:7" s="2" customFormat="1" ht="41.25" customHeight="1">
      <c r="A9" s="13" t="s">
        <v>48</v>
      </c>
      <c r="B9" s="9" t="s">
        <v>149</v>
      </c>
      <c r="C9" s="32" t="s">
        <v>65</v>
      </c>
      <c r="D9" s="33" t="s">
        <v>15</v>
      </c>
      <c r="E9" s="10">
        <v>2828.5</v>
      </c>
      <c r="F9" s="10"/>
      <c r="G9" s="23"/>
    </row>
    <row r="10" spans="1:7" s="2" customFormat="1" ht="51">
      <c r="A10" s="13" t="s">
        <v>49</v>
      </c>
      <c r="B10" s="9" t="s">
        <v>149</v>
      </c>
      <c r="C10" s="32" t="s">
        <v>66</v>
      </c>
      <c r="D10" s="9" t="s">
        <v>10</v>
      </c>
      <c r="E10" s="10">
        <v>214</v>
      </c>
      <c r="F10" s="10"/>
      <c r="G10" s="23"/>
    </row>
    <row r="11" spans="1:7" s="2" customFormat="1" ht="51">
      <c r="A11" s="13" t="s">
        <v>50</v>
      </c>
      <c r="B11" s="9" t="s">
        <v>148</v>
      </c>
      <c r="C11" s="32" t="s">
        <v>257</v>
      </c>
      <c r="D11" s="9" t="s">
        <v>13</v>
      </c>
      <c r="E11" s="10">
        <v>16.5</v>
      </c>
      <c r="F11" s="10"/>
      <c r="G11" s="23"/>
    </row>
    <row r="12" spans="1:21" s="4" customFormat="1" ht="76.5">
      <c r="A12" s="13" t="s">
        <v>51</v>
      </c>
      <c r="B12" s="11" t="s">
        <v>150</v>
      </c>
      <c r="C12" s="34" t="s">
        <v>68</v>
      </c>
      <c r="D12" s="33" t="s">
        <v>15</v>
      </c>
      <c r="E12" s="35">
        <v>1495</v>
      </c>
      <c r="F12" s="10"/>
      <c r="G12" s="2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7" s="2" customFormat="1" ht="102">
      <c r="A13" s="13" t="s">
        <v>52</v>
      </c>
      <c r="B13" s="9" t="s">
        <v>148</v>
      </c>
      <c r="C13" s="32" t="s">
        <v>284</v>
      </c>
      <c r="D13" s="33" t="s">
        <v>15</v>
      </c>
      <c r="E13" s="10">
        <v>6623</v>
      </c>
      <c r="F13" s="10"/>
      <c r="G13" s="23"/>
    </row>
    <row r="14" spans="1:21" s="4" customFormat="1" ht="76.5">
      <c r="A14" s="13" t="s">
        <v>53</v>
      </c>
      <c r="B14" s="11" t="s">
        <v>150</v>
      </c>
      <c r="C14" s="34" t="s">
        <v>67</v>
      </c>
      <c r="D14" s="33" t="s">
        <v>15</v>
      </c>
      <c r="E14" s="35">
        <v>2356</v>
      </c>
      <c r="F14" s="10"/>
      <c r="G14" s="2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4" customFormat="1" ht="12.75">
      <c r="A15" s="8" t="s">
        <v>5</v>
      </c>
      <c r="B15" s="74" t="s">
        <v>32</v>
      </c>
      <c r="C15" s="74"/>
      <c r="D15" s="74"/>
      <c r="E15" s="74"/>
      <c r="F15" s="74"/>
      <c r="G15" s="7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4" customFormat="1" ht="121.5" customHeight="1">
      <c r="A16" s="13" t="s">
        <v>54</v>
      </c>
      <c r="B16" s="9" t="s">
        <v>151</v>
      </c>
      <c r="C16" s="37" t="s">
        <v>69</v>
      </c>
      <c r="D16" s="36" t="s">
        <v>10</v>
      </c>
      <c r="E16" s="38">
        <v>4</v>
      </c>
      <c r="F16" s="12"/>
      <c r="G16" s="2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4" customFormat="1" ht="38.25">
      <c r="A17" s="13" t="s">
        <v>55</v>
      </c>
      <c r="B17" s="9" t="s">
        <v>151</v>
      </c>
      <c r="C17" s="37" t="s">
        <v>70</v>
      </c>
      <c r="D17" s="36" t="s">
        <v>10</v>
      </c>
      <c r="E17" s="38">
        <v>4</v>
      </c>
      <c r="F17" s="12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4" customFormat="1" ht="38.25">
      <c r="A18" s="13" t="s">
        <v>56</v>
      </c>
      <c r="B18" s="9" t="s">
        <v>151</v>
      </c>
      <c r="C18" s="37" t="s">
        <v>258</v>
      </c>
      <c r="D18" s="36" t="s">
        <v>10</v>
      </c>
      <c r="E18" s="38">
        <v>2</v>
      </c>
      <c r="F18" s="12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4" customFormat="1" ht="25.5">
      <c r="A19" s="13" t="s">
        <v>57</v>
      </c>
      <c r="B19" s="9" t="s">
        <v>151</v>
      </c>
      <c r="C19" s="37" t="s">
        <v>71</v>
      </c>
      <c r="D19" s="36" t="s">
        <v>10</v>
      </c>
      <c r="E19" s="38">
        <v>1</v>
      </c>
      <c r="F19" s="12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4" customFormat="1" ht="25.5">
      <c r="A20" s="13" t="s">
        <v>58</v>
      </c>
      <c r="B20" s="9" t="s">
        <v>152</v>
      </c>
      <c r="C20" s="37" t="s">
        <v>259</v>
      </c>
      <c r="D20" s="36" t="s">
        <v>13</v>
      </c>
      <c r="E20" s="38">
        <v>21</v>
      </c>
      <c r="F20" s="12"/>
      <c r="G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4" customFormat="1" ht="25.5">
      <c r="A21" s="13" t="s">
        <v>59</v>
      </c>
      <c r="B21" s="9" t="s">
        <v>152</v>
      </c>
      <c r="C21" s="37" t="s">
        <v>72</v>
      </c>
      <c r="D21" s="36" t="s">
        <v>13</v>
      </c>
      <c r="E21" s="38">
        <v>21</v>
      </c>
      <c r="F21" s="12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4" customFormat="1" ht="12.75">
      <c r="A22" s="8" t="s">
        <v>6</v>
      </c>
      <c r="B22" s="74" t="s">
        <v>73</v>
      </c>
      <c r="C22" s="74"/>
      <c r="D22" s="74"/>
      <c r="E22" s="74"/>
      <c r="F22" s="74"/>
      <c r="G22" s="7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4" customFormat="1" ht="76.5">
      <c r="A23" s="13" t="s">
        <v>60</v>
      </c>
      <c r="B23" s="22" t="s">
        <v>153</v>
      </c>
      <c r="C23" s="40" t="s">
        <v>169</v>
      </c>
      <c r="D23" s="39" t="s">
        <v>13</v>
      </c>
      <c r="E23" s="41">
        <v>90</v>
      </c>
      <c r="F23" s="25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4" customFormat="1" ht="38.25">
      <c r="A24" s="13" t="s">
        <v>61</v>
      </c>
      <c r="B24" s="9" t="s">
        <v>153</v>
      </c>
      <c r="C24" s="40" t="s">
        <v>74</v>
      </c>
      <c r="D24" s="39" t="s">
        <v>16</v>
      </c>
      <c r="E24" s="41">
        <v>42</v>
      </c>
      <c r="F24" s="12"/>
      <c r="G24" s="2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4" customFormat="1" ht="160.5" customHeight="1">
      <c r="A25" s="13" t="s">
        <v>78</v>
      </c>
      <c r="B25" s="9" t="s">
        <v>153</v>
      </c>
      <c r="C25" s="40" t="s">
        <v>75</v>
      </c>
      <c r="D25" s="39" t="s">
        <v>15</v>
      </c>
      <c r="E25" s="41">
        <v>261</v>
      </c>
      <c r="F25" s="12"/>
      <c r="G25" s="2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4" customFormat="1" ht="63.75">
      <c r="A26" s="13" t="s">
        <v>79</v>
      </c>
      <c r="B26" s="9" t="s">
        <v>153</v>
      </c>
      <c r="C26" s="40" t="s">
        <v>76</v>
      </c>
      <c r="D26" s="39" t="s">
        <v>10</v>
      </c>
      <c r="E26" s="41">
        <v>3</v>
      </c>
      <c r="F26" s="12"/>
      <c r="G26" s="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4" customFormat="1" ht="51">
      <c r="A27" s="13" t="s">
        <v>80</v>
      </c>
      <c r="B27" s="9" t="s">
        <v>153</v>
      </c>
      <c r="C27" s="40" t="s">
        <v>77</v>
      </c>
      <c r="D27" s="39" t="s">
        <v>10</v>
      </c>
      <c r="E27" s="41">
        <v>1</v>
      </c>
      <c r="F27" s="12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7" ht="12.75">
      <c r="A28" s="8" t="s">
        <v>7</v>
      </c>
      <c r="B28" s="74" t="s">
        <v>26</v>
      </c>
      <c r="C28" s="74"/>
      <c r="D28" s="74"/>
      <c r="E28" s="74"/>
      <c r="F28" s="74"/>
      <c r="G28" s="74"/>
    </row>
    <row r="29" spans="1:21" s="4" customFormat="1" ht="51">
      <c r="A29" s="13" t="s">
        <v>97</v>
      </c>
      <c r="B29" s="22" t="s">
        <v>154</v>
      </c>
      <c r="C29" s="43" t="s">
        <v>260</v>
      </c>
      <c r="D29" s="42" t="s">
        <v>15</v>
      </c>
      <c r="E29" s="44">
        <v>14092</v>
      </c>
      <c r="F29" s="25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4" customFormat="1" ht="38.25">
      <c r="A30" s="13" t="s">
        <v>98</v>
      </c>
      <c r="B30" s="11" t="s">
        <v>155</v>
      </c>
      <c r="C30" s="47" t="s">
        <v>261</v>
      </c>
      <c r="D30" s="46" t="s">
        <v>16</v>
      </c>
      <c r="E30" s="48">
        <v>14242</v>
      </c>
      <c r="F30" s="12"/>
      <c r="G30" s="2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7" s="2" customFormat="1" ht="38.25">
      <c r="A31" s="13" t="s">
        <v>99</v>
      </c>
      <c r="B31" s="9" t="s">
        <v>155</v>
      </c>
      <c r="C31" s="32" t="s">
        <v>43</v>
      </c>
      <c r="D31" s="9" t="s">
        <v>16</v>
      </c>
      <c r="E31" s="10">
        <v>11455</v>
      </c>
      <c r="F31" s="10"/>
      <c r="G31" s="23"/>
    </row>
    <row r="32" spans="1:7" s="2" customFormat="1" ht="51">
      <c r="A32" s="13" t="s">
        <v>100</v>
      </c>
      <c r="B32" s="9" t="s">
        <v>156</v>
      </c>
      <c r="C32" s="32" t="s">
        <v>262</v>
      </c>
      <c r="D32" s="9" t="s">
        <v>15</v>
      </c>
      <c r="E32" s="10">
        <v>16047</v>
      </c>
      <c r="F32" s="10"/>
      <c r="G32" s="23"/>
    </row>
    <row r="33" spans="1:7" s="45" customFormat="1" ht="38.25">
      <c r="A33" s="13" t="s">
        <v>101</v>
      </c>
      <c r="B33" s="9"/>
      <c r="C33" s="50" t="s">
        <v>263</v>
      </c>
      <c r="D33" s="49" t="s">
        <v>16</v>
      </c>
      <c r="E33" s="51">
        <v>2284</v>
      </c>
      <c r="F33" s="10"/>
      <c r="G33" s="23"/>
    </row>
    <row r="34" spans="1:21" s="4" customFormat="1" ht="54">
      <c r="A34" s="13" t="s">
        <v>102</v>
      </c>
      <c r="B34" s="11" t="s">
        <v>157</v>
      </c>
      <c r="C34" s="53" t="s">
        <v>264</v>
      </c>
      <c r="D34" s="52" t="s">
        <v>13</v>
      </c>
      <c r="E34" s="54">
        <v>1315</v>
      </c>
      <c r="F34" s="12"/>
      <c r="G34" s="2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4" customFormat="1" ht="63.75">
      <c r="A35" s="13" t="s">
        <v>103</v>
      </c>
      <c r="B35" s="9" t="s">
        <v>157</v>
      </c>
      <c r="C35" s="57" t="s">
        <v>17</v>
      </c>
      <c r="D35" s="56" t="s">
        <v>13</v>
      </c>
      <c r="E35" s="58">
        <v>100</v>
      </c>
      <c r="F35" s="12"/>
      <c r="G35" s="2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7" ht="12.75">
      <c r="A36" s="8" t="s">
        <v>8</v>
      </c>
      <c r="B36" s="74" t="s">
        <v>27</v>
      </c>
      <c r="C36" s="74"/>
      <c r="D36" s="74"/>
      <c r="E36" s="74"/>
      <c r="F36" s="74"/>
      <c r="G36" s="74"/>
    </row>
    <row r="37" spans="1:7" s="2" customFormat="1" ht="25.5">
      <c r="A37" s="13" t="s">
        <v>104</v>
      </c>
      <c r="B37" s="22" t="s">
        <v>19</v>
      </c>
      <c r="C37" s="26" t="s">
        <v>81</v>
      </c>
      <c r="D37" s="22" t="s">
        <v>18</v>
      </c>
      <c r="E37" s="23" t="s">
        <v>19</v>
      </c>
      <c r="F37" s="23" t="s">
        <v>19</v>
      </c>
      <c r="G37" s="23" t="s">
        <v>19</v>
      </c>
    </row>
    <row r="38" spans="1:8" s="2" customFormat="1" ht="70.5" customHeight="1">
      <c r="A38" s="13" t="s">
        <v>105</v>
      </c>
      <c r="B38" s="59" t="s">
        <v>164</v>
      </c>
      <c r="C38" s="60" t="s">
        <v>82</v>
      </c>
      <c r="D38" s="59" t="s">
        <v>265</v>
      </c>
      <c r="E38" s="61">
        <v>7798</v>
      </c>
      <c r="F38" s="10"/>
      <c r="G38" s="23"/>
      <c r="H38" s="20"/>
    </row>
    <row r="39" spans="1:7" s="2" customFormat="1" ht="51">
      <c r="A39" s="13" t="s">
        <v>106</v>
      </c>
      <c r="B39" s="59" t="s">
        <v>165</v>
      </c>
      <c r="C39" s="60" t="s">
        <v>266</v>
      </c>
      <c r="D39" s="59" t="s">
        <v>254</v>
      </c>
      <c r="E39" s="61">
        <v>15595</v>
      </c>
      <c r="F39" s="10"/>
      <c r="G39" s="23"/>
    </row>
    <row r="40" spans="1:7" s="2" customFormat="1" ht="51">
      <c r="A40" s="13" t="s">
        <v>107</v>
      </c>
      <c r="B40" s="59" t="s">
        <v>165</v>
      </c>
      <c r="C40" s="60" t="s">
        <v>267</v>
      </c>
      <c r="D40" s="59" t="s">
        <v>254</v>
      </c>
      <c r="E40" s="61">
        <v>14852</v>
      </c>
      <c r="F40" s="10"/>
      <c r="G40" s="23"/>
    </row>
    <row r="41" spans="1:7" s="2" customFormat="1" ht="45" customHeight="1">
      <c r="A41" s="13" t="s">
        <v>108</v>
      </c>
      <c r="B41" s="59" t="s">
        <v>166</v>
      </c>
      <c r="C41" s="60" t="s">
        <v>268</v>
      </c>
      <c r="D41" s="59" t="s">
        <v>254</v>
      </c>
      <c r="E41" s="61">
        <v>12122</v>
      </c>
      <c r="F41" s="10"/>
      <c r="G41" s="23"/>
    </row>
    <row r="42" spans="1:7" s="2" customFormat="1" ht="38.25">
      <c r="A42" s="13" t="s">
        <v>109</v>
      </c>
      <c r="B42" s="59" t="s">
        <v>166</v>
      </c>
      <c r="C42" s="60" t="s">
        <v>269</v>
      </c>
      <c r="D42" s="59" t="s">
        <v>254</v>
      </c>
      <c r="E42" s="61">
        <v>11942</v>
      </c>
      <c r="F42" s="10"/>
      <c r="G42" s="23"/>
    </row>
    <row r="43" spans="1:7" s="55" customFormat="1" ht="63.75">
      <c r="A43" s="13" t="s">
        <v>274</v>
      </c>
      <c r="B43" s="59" t="s">
        <v>167</v>
      </c>
      <c r="C43" s="60" t="s">
        <v>270</v>
      </c>
      <c r="D43" s="59" t="s">
        <v>254</v>
      </c>
      <c r="E43" s="61">
        <v>2297</v>
      </c>
      <c r="F43" s="23"/>
      <c r="G43" s="23"/>
    </row>
    <row r="44" spans="1:7" s="2" customFormat="1" ht="38.25">
      <c r="A44" s="13" t="s">
        <v>275</v>
      </c>
      <c r="B44" s="9" t="s">
        <v>19</v>
      </c>
      <c r="C44" s="14" t="s">
        <v>83</v>
      </c>
      <c r="D44" s="9" t="s">
        <v>18</v>
      </c>
      <c r="E44" s="10" t="s">
        <v>19</v>
      </c>
      <c r="F44" s="23" t="s">
        <v>19</v>
      </c>
      <c r="G44" s="23" t="s">
        <v>19</v>
      </c>
    </row>
    <row r="45" spans="1:7" s="2" customFormat="1" ht="63.75">
      <c r="A45" s="13" t="s">
        <v>276</v>
      </c>
      <c r="B45" s="9" t="s">
        <v>150</v>
      </c>
      <c r="C45" s="63" t="s">
        <v>248</v>
      </c>
      <c r="D45" s="62" t="s">
        <v>254</v>
      </c>
      <c r="E45" s="64">
        <v>90</v>
      </c>
      <c r="F45" s="10"/>
      <c r="G45" s="23"/>
    </row>
    <row r="46" spans="1:7" s="2" customFormat="1" ht="38.25">
      <c r="A46" s="13" t="s">
        <v>277</v>
      </c>
      <c r="B46" s="9" t="s">
        <v>166</v>
      </c>
      <c r="C46" s="63" t="s">
        <v>269</v>
      </c>
      <c r="D46" s="62" t="s">
        <v>254</v>
      </c>
      <c r="E46" s="64">
        <v>90</v>
      </c>
      <c r="F46" s="10"/>
      <c r="G46" s="23"/>
    </row>
    <row r="47" spans="1:7" s="2" customFormat="1" ht="38.25">
      <c r="A47" s="13" t="s">
        <v>278</v>
      </c>
      <c r="B47" s="9" t="s">
        <v>19</v>
      </c>
      <c r="C47" s="14" t="s">
        <v>34</v>
      </c>
      <c r="D47" s="9" t="s">
        <v>18</v>
      </c>
      <c r="E47" s="10" t="s">
        <v>19</v>
      </c>
      <c r="F47" s="23" t="s">
        <v>19</v>
      </c>
      <c r="G47" s="23" t="s">
        <v>19</v>
      </c>
    </row>
    <row r="48" spans="1:7" s="2" customFormat="1" ht="51">
      <c r="A48" s="13" t="s">
        <v>110</v>
      </c>
      <c r="B48" s="9" t="s">
        <v>165</v>
      </c>
      <c r="C48" s="66" t="s">
        <v>271</v>
      </c>
      <c r="D48" s="65" t="s">
        <v>254</v>
      </c>
      <c r="E48" s="67">
        <v>245</v>
      </c>
      <c r="F48" s="10"/>
      <c r="G48" s="23"/>
    </row>
    <row r="49" spans="1:7" s="2" customFormat="1" ht="25.5">
      <c r="A49" s="13" t="s">
        <v>111</v>
      </c>
      <c r="B49" s="9" t="s">
        <v>19</v>
      </c>
      <c r="C49" s="14" t="s">
        <v>35</v>
      </c>
      <c r="D49" s="9" t="s">
        <v>18</v>
      </c>
      <c r="E49" s="10" t="s">
        <v>19</v>
      </c>
      <c r="F49" s="23" t="s">
        <v>19</v>
      </c>
      <c r="G49" s="23" t="s">
        <v>19</v>
      </c>
    </row>
    <row r="50" spans="1:7" s="2" customFormat="1" ht="70.5" customHeight="1">
      <c r="A50" s="13" t="s">
        <v>255</v>
      </c>
      <c r="B50" s="9" t="s">
        <v>164</v>
      </c>
      <c r="C50" s="32" t="s">
        <v>272</v>
      </c>
      <c r="D50" s="9" t="s">
        <v>16</v>
      </c>
      <c r="E50" s="68">
        <v>100</v>
      </c>
      <c r="F50" s="12"/>
      <c r="G50" s="23"/>
    </row>
    <row r="51" spans="1:7" s="2" customFormat="1" ht="51">
      <c r="A51" s="13" t="s">
        <v>279</v>
      </c>
      <c r="B51" s="9" t="s">
        <v>165</v>
      </c>
      <c r="C51" s="32" t="s">
        <v>64</v>
      </c>
      <c r="D51" s="9" t="s">
        <v>15</v>
      </c>
      <c r="E51" s="68">
        <v>140</v>
      </c>
      <c r="F51" s="12"/>
      <c r="G51" s="23"/>
    </row>
    <row r="52" spans="1:7" s="2" customFormat="1" ht="103.5" customHeight="1">
      <c r="A52" s="13" t="s">
        <v>280</v>
      </c>
      <c r="B52" s="11" t="s">
        <v>168</v>
      </c>
      <c r="C52" s="32" t="s">
        <v>170</v>
      </c>
      <c r="D52" s="9" t="s">
        <v>15</v>
      </c>
      <c r="E52" s="68">
        <v>140</v>
      </c>
      <c r="F52" s="12"/>
      <c r="G52" s="23"/>
    </row>
    <row r="53" spans="1:7" s="2" customFormat="1" ht="38.25">
      <c r="A53" s="13" t="s">
        <v>112</v>
      </c>
      <c r="B53" s="9" t="s">
        <v>19</v>
      </c>
      <c r="C53" s="14" t="s">
        <v>178</v>
      </c>
      <c r="D53" s="9" t="s">
        <v>18</v>
      </c>
      <c r="E53" s="10" t="s">
        <v>19</v>
      </c>
      <c r="F53" s="23" t="s">
        <v>19</v>
      </c>
      <c r="G53" s="23" t="s">
        <v>19</v>
      </c>
    </row>
    <row r="54" spans="1:7" s="2" customFormat="1" ht="51">
      <c r="A54" s="13" t="s">
        <v>113</v>
      </c>
      <c r="B54" s="11" t="s">
        <v>159</v>
      </c>
      <c r="C54" s="17" t="s">
        <v>96</v>
      </c>
      <c r="D54" s="11" t="s">
        <v>13</v>
      </c>
      <c r="E54" s="12">
        <v>160</v>
      </c>
      <c r="F54" s="12"/>
      <c r="G54" s="23"/>
    </row>
    <row r="55" spans="1:7" ht="12.75">
      <c r="A55" s="8" t="s">
        <v>33</v>
      </c>
      <c r="B55" s="74" t="s">
        <v>28</v>
      </c>
      <c r="C55" s="74"/>
      <c r="D55" s="74"/>
      <c r="E55" s="74"/>
      <c r="F55" s="74"/>
      <c r="G55" s="74"/>
    </row>
    <row r="56" spans="1:7" s="2" customFormat="1" ht="12.75">
      <c r="A56" s="13" t="s">
        <v>114</v>
      </c>
      <c r="B56" s="22" t="s">
        <v>19</v>
      </c>
      <c r="C56" s="26" t="s">
        <v>20</v>
      </c>
      <c r="D56" s="22" t="s">
        <v>18</v>
      </c>
      <c r="E56" s="23" t="s">
        <v>19</v>
      </c>
      <c r="F56" s="23" t="s">
        <v>19</v>
      </c>
      <c r="G56" s="23" t="s">
        <v>19</v>
      </c>
    </row>
    <row r="57" spans="1:7" s="2" customFormat="1" ht="12.75">
      <c r="A57" s="13" t="s">
        <v>115</v>
      </c>
      <c r="B57" s="9" t="s">
        <v>158</v>
      </c>
      <c r="C57" s="15" t="s">
        <v>91</v>
      </c>
      <c r="D57" s="9" t="s">
        <v>13</v>
      </c>
      <c r="E57" s="10">
        <f>14+13+12+13+13+10.5+14</f>
        <v>89.5</v>
      </c>
      <c r="F57" s="10"/>
      <c r="G57" s="23"/>
    </row>
    <row r="58" spans="1:7" s="2" customFormat="1" ht="12.75">
      <c r="A58" s="13" t="s">
        <v>116</v>
      </c>
      <c r="B58" s="9" t="s">
        <v>158</v>
      </c>
      <c r="C58" s="15" t="s">
        <v>90</v>
      </c>
      <c r="D58" s="9" t="s">
        <v>13</v>
      </c>
      <c r="E58" s="10">
        <f>24</f>
        <v>24</v>
      </c>
      <c r="F58" s="10"/>
      <c r="G58" s="23"/>
    </row>
    <row r="59" spans="1:7" s="2" customFormat="1" ht="12.75">
      <c r="A59" s="13" t="s">
        <v>117</v>
      </c>
      <c r="B59" s="9" t="s">
        <v>158</v>
      </c>
      <c r="C59" s="15" t="s">
        <v>92</v>
      </c>
      <c r="D59" s="9" t="s">
        <v>13</v>
      </c>
      <c r="E59" s="10">
        <v>21</v>
      </c>
      <c r="F59" s="10"/>
      <c r="G59" s="23"/>
    </row>
    <row r="60" spans="1:7" s="2" customFormat="1" ht="25.5">
      <c r="A60" s="13" t="s">
        <v>118</v>
      </c>
      <c r="B60" s="9" t="s">
        <v>19</v>
      </c>
      <c r="C60" s="14" t="s">
        <v>30</v>
      </c>
      <c r="D60" s="9" t="s">
        <v>18</v>
      </c>
      <c r="E60" s="10" t="s">
        <v>19</v>
      </c>
      <c r="F60" s="23" t="s">
        <v>19</v>
      </c>
      <c r="G60" s="23" t="s">
        <v>19</v>
      </c>
    </row>
    <row r="61" spans="1:7" s="2" customFormat="1" ht="59.25" customHeight="1">
      <c r="A61" s="13" t="s">
        <v>119</v>
      </c>
      <c r="B61" s="9" t="s">
        <v>158</v>
      </c>
      <c r="C61" s="69" t="s">
        <v>21</v>
      </c>
      <c r="D61" s="9" t="s">
        <v>15</v>
      </c>
      <c r="E61" s="10">
        <v>450</v>
      </c>
      <c r="F61" s="10"/>
      <c r="G61" s="23"/>
    </row>
    <row r="62" spans="1:7" s="2" customFormat="1" ht="97.5" customHeight="1">
      <c r="A62" s="13" t="s">
        <v>120</v>
      </c>
      <c r="B62" s="9" t="s">
        <v>158</v>
      </c>
      <c r="C62" s="15" t="s">
        <v>22</v>
      </c>
      <c r="D62" s="9" t="s">
        <v>10</v>
      </c>
      <c r="E62" s="10">
        <f>2+2+2+2+2+2+2</f>
        <v>14</v>
      </c>
      <c r="F62" s="10"/>
      <c r="G62" s="23"/>
    </row>
    <row r="63" spans="1:7" s="2" customFormat="1" ht="38.25">
      <c r="A63" s="13" t="s">
        <v>121</v>
      </c>
      <c r="B63" s="9" t="s">
        <v>19</v>
      </c>
      <c r="C63" s="14" t="s">
        <v>177</v>
      </c>
      <c r="D63" s="9" t="s">
        <v>18</v>
      </c>
      <c r="E63" s="10" t="s">
        <v>19</v>
      </c>
      <c r="F63" s="23" t="s">
        <v>19</v>
      </c>
      <c r="G63" s="23" t="s">
        <v>19</v>
      </c>
    </row>
    <row r="64" spans="1:7" s="2" customFormat="1" ht="63.75">
      <c r="A64" s="13" t="s">
        <v>122</v>
      </c>
      <c r="B64" s="9" t="s">
        <v>159</v>
      </c>
      <c r="C64" s="70" t="s">
        <v>171</v>
      </c>
      <c r="D64" s="9" t="s">
        <v>13</v>
      </c>
      <c r="E64" s="10">
        <v>92</v>
      </c>
      <c r="F64" s="10"/>
      <c r="G64" s="23"/>
    </row>
    <row r="65" spans="1:7" ht="12.75">
      <c r="A65" s="8" t="s">
        <v>62</v>
      </c>
      <c r="B65" s="74" t="s">
        <v>29</v>
      </c>
      <c r="C65" s="74"/>
      <c r="D65" s="74"/>
      <c r="E65" s="74"/>
      <c r="F65" s="74"/>
      <c r="G65" s="74"/>
    </row>
    <row r="66" spans="1:21" s="4" customFormat="1" ht="38.25">
      <c r="A66" s="13" t="s">
        <v>123</v>
      </c>
      <c r="B66" s="24" t="s">
        <v>19</v>
      </c>
      <c r="C66" s="27" t="s">
        <v>176</v>
      </c>
      <c r="D66" s="24" t="s">
        <v>18</v>
      </c>
      <c r="E66" s="25" t="s">
        <v>19</v>
      </c>
      <c r="F66" s="23" t="s">
        <v>19</v>
      </c>
      <c r="G66" s="23" t="s">
        <v>19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4" customFormat="1" ht="12.75">
      <c r="A67" s="13" t="s">
        <v>124</v>
      </c>
      <c r="B67" s="11" t="s">
        <v>160</v>
      </c>
      <c r="C67" s="73" t="s">
        <v>87</v>
      </c>
      <c r="D67" s="71" t="s">
        <v>10</v>
      </c>
      <c r="E67" s="72">
        <v>2</v>
      </c>
      <c r="F67" s="12"/>
      <c r="G67" s="2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4" customFormat="1" ht="12.75">
      <c r="A68" s="13" t="s">
        <v>125</v>
      </c>
      <c r="B68" s="11" t="s">
        <v>160</v>
      </c>
      <c r="C68" s="73" t="s">
        <v>85</v>
      </c>
      <c r="D68" s="71" t="s">
        <v>10</v>
      </c>
      <c r="E68" s="72">
        <v>8</v>
      </c>
      <c r="F68" s="12"/>
      <c r="G68" s="2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4" customFormat="1" ht="12.75">
      <c r="A69" s="13" t="s">
        <v>126</v>
      </c>
      <c r="B69" s="11" t="s">
        <v>160</v>
      </c>
      <c r="C69" s="73" t="s">
        <v>40</v>
      </c>
      <c r="D69" s="71" t="s">
        <v>10</v>
      </c>
      <c r="E69" s="72">
        <v>7</v>
      </c>
      <c r="F69" s="12"/>
      <c r="G69" s="2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4" customFormat="1" ht="12.75">
      <c r="A70" s="13" t="s">
        <v>127</v>
      </c>
      <c r="B70" s="11" t="s">
        <v>160</v>
      </c>
      <c r="C70" s="73" t="s">
        <v>88</v>
      </c>
      <c r="D70" s="71" t="s">
        <v>10</v>
      </c>
      <c r="E70" s="72">
        <v>1</v>
      </c>
      <c r="F70" s="12"/>
      <c r="G70" s="2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7" s="2" customFormat="1" ht="12.75">
      <c r="A71" s="13" t="s">
        <v>128</v>
      </c>
      <c r="B71" s="11" t="s">
        <v>160</v>
      </c>
      <c r="C71" s="73" t="s">
        <v>39</v>
      </c>
      <c r="D71" s="71" t="s">
        <v>10</v>
      </c>
      <c r="E71" s="72">
        <v>6</v>
      </c>
      <c r="F71" s="12"/>
      <c r="G71" s="23"/>
    </row>
    <row r="72" spans="1:7" s="2" customFormat="1" ht="12.75">
      <c r="A72" s="13" t="s">
        <v>129</v>
      </c>
      <c r="B72" s="11" t="s">
        <v>160</v>
      </c>
      <c r="C72" s="73" t="s">
        <v>86</v>
      </c>
      <c r="D72" s="71" t="s">
        <v>10</v>
      </c>
      <c r="E72" s="72">
        <v>12</v>
      </c>
      <c r="F72" s="12"/>
      <c r="G72" s="23"/>
    </row>
    <row r="73" spans="1:7" s="2" customFormat="1" ht="12.75">
      <c r="A73" s="13" t="s">
        <v>130</v>
      </c>
      <c r="B73" s="11" t="s">
        <v>160</v>
      </c>
      <c r="C73" s="73" t="s">
        <v>94</v>
      </c>
      <c r="D73" s="71" t="s">
        <v>10</v>
      </c>
      <c r="E73" s="72">
        <v>1</v>
      </c>
      <c r="F73" s="12"/>
      <c r="G73" s="23"/>
    </row>
    <row r="74" spans="1:7" s="2" customFormat="1" ht="12.75">
      <c r="A74" s="13" t="s">
        <v>131</v>
      </c>
      <c r="B74" s="11" t="s">
        <v>160</v>
      </c>
      <c r="C74" s="73" t="s">
        <v>95</v>
      </c>
      <c r="D74" s="71" t="s">
        <v>10</v>
      </c>
      <c r="E74" s="72">
        <v>1</v>
      </c>
      <c r="F74" s="12"/>
      <c r="G74" s="23"/>
    </row>
    <row r="75" spans="1:7" s="2" customFormat="1" ht="82.5" customHeight="1">
      <c r="A75" s="13" t="s">
        <v>132</v>
      </c>
      <c r="B75" s="11" t="s">
        <v>160</v>
      </c>
      <c r="C75" s="73" t="s">
        <v>63</v>
      </c>
      <c r="D75" s="71" t="s">
        <v>10</v>
      </c>
      <c r="E75" s="72">
        <v>26</v>
      </c>
      <c r="F75" s="10"/>
      <c r="G75" s="23"/>
    </row>
    <row r="76" spans="1:21" s="4" customFormat="1" ht="38.25">
      <c r="A76" s="13" t="s">
        <v>133</v>
      </c>
      <c r="B76" s="11" t="s">
        <v>19</v>
      </c>
      <c r="C76" s="16" t="s">
        <v>23</v>
      </c>
      <c r="D76" s="11" t="s">
        <v>18</v>
      </c>
      <c r="E76" s="12" t="s">
        <v>19</v>
      </c>
      <c r="F76" s="23" t="s">
        <v>19</v>
      </c>
      <c r="G76" s="23" t="s">
        <v>19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7" s="2" customFormat="1" ht="38.25">
      <c r="A77" s="13" t="s">
        <v>134</v>
      </c>
      <c r="B77" s="9" t="s">
        <v>161</v>
      </c>
      <c r="C77" s="15" t="s">
        <v>41</v>
      </c>
      <c r="D77" s="9" t="s">
        <v>15</v>
      </c>
      <c r="E77" s="10">
        <f>514*0.1</f>
        <v>51.400000000000006</v>
      </c>
      <c r="F77" s="10"/>
      <c r="G77" s="23"/>
    </row>
    <row r="78" spans="1:7" s="2" customFormat="1" ht="38.25">
      <c r="A78" s="13" t="s">
        <v>135</v>
      </c>
      <c r="B78" s="9" t="s">
        <v>161</v>
      </c>
      <c r="C78" s="15" t="s">
        <v>36</v>
      </c>
      <c r="D78" s="9" t="s">
        <v>15</v>
      </c>
      <c r="E78" s="10">
        <f>786*0.25*0.1</f>
        <v>19.650000000000002</v>
      </c>
      <c r="F78" s="10"/>
      <c r="G78" s="23"/>
    </row>
    <row r="79" spans="1:21" s="4" customFormat="1" ht="38.25">
      <c r="A79" s="13" t="s">
        <v>136</v>
      </c>
      <c r="B79" s="9" t="s">
        <v>161</v>
      </c>
      <c r="C79" s="15" t="s">
        <v>37</v>
      </c>
      <c r="D79" s="9" t="s">
        <v>15</v>
      </c>
      <c r="E79" s="10">
        <f>200*0.75*0.1</f>
        <v>15</v>
      </c>
      <c r="F79" s="10"/>
      <c r="G79" s="2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4" customFormat="1" ht="38.25">
      <c r="A80" s="13" t="s">
        <v>137</v>
      </c>
      <c r="B80" s="9" t="s">
        <v>161</v>
      </c>
      <c r="C80" s="17" t="s">
        <v>84</v>
      </c>
      <c r="D80" s="11" t="s">
        <v>15</v>
      </c>
      <c r="E80" s="10">
        <f>6*0.4</f>
        <v>2.4000000000000004</v>
      </c>
      <c r="F80" s="10"/>
      <c r="G80" s="2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4" customFormat="1" ht="38.25">
      <c r="A81" s="13" t="s">
        <v>138</v>
      </c>
      <c r="B81" s="9" t="s">
        <v>161</v>
      </c>
      <c r="C81" s="17" t="s">
        <v>38</v>
      </c>
      <c r="D81" s="11" t="s">
        <v>15</v>
      </c>
      <c r="E81" s="12">
        <f>21*0.4*0.8</f>
        <v>6.720000000000001</v>
      </c>
      <c r="F81" s="12"/>
      <c r="G81" s="2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4" customFormat="1" ht="12.75">
      <c r="A82" s="13" t="s">
        <v>139</v>
      </c>
      <c r="B82" s="11" t="s">
        <v>19</v>
      </c>
      <c r="C82" s="16" t="s">
        <v>31</v>
      </c>
      <c r="D82" s="11" t="s">
        <v>18</v>
      </c>
      <c r="E82" s="12" t="s">
        <v>19</v>
      </c>
      <c r="F82" s="72" t="s">
        <v>19</v>
      </c>
      <c r="G82" s="23" t="s">
        <v>19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7" s="2" customFormat="1" ht="25.5">
      <c r="A83" s="13" t="s">
        <v>140</v>
      </c>
      <c r="B83" s="9" t="s">
        <v>162</v>
      </c>
      <c r="C83" s="15" t="s">
        <v>273</v>
      </c>
      <c r="D83" s="9" t="s">
        <v>13</v>
      </c>
      <c r="E83" s="10">
        <f>48+32</f>
        <v>80</v>
      </c>
      <c r="F83" s="10"/>
      <c r="G83" s="23"/>
    </row>
    <row r="84" spans="1:7" s="2" customFormat="1" ht="25.5">
      <c r="A84" s="13" t="s">
        <v>141</v>
      </c>
      <c r="B84" s="9" t="s">
        <v>162</v>
      </c>
      <c r="C84" s="15" t="s">
        <v>42</v>
      </c>
      <c r="D84" s="9" t="s">
        <v>10</v>
      </c>
      <c r="E84" s="10">
        <v>4</v>
      </c>
      <c r="F84" s="10"/>
      <c r="G84" s="23"/>
    </row>
    <row r="85" spans="1:7" s="2" customFormat="1" ht="12.75">
      <c r="A85" s="13" t="s">
        <v>142</v>
      </c>
      <c r="B85" s="11" t="s">
        <v>19</v>
      </c>
      <c r="C85" s="16" t="s">
        <v>89</v>
      </c>
      <c r="D85" s="11" t="s">
        <v>18</v>
      </c>
      <c r="E85" s="12" t="s">
        <v>19</v>
      </c>
      <c r="F85" s="72" t="s">
        <v>19</v>
      </c>
      <c r="G85" s="23" t="s">
        <v>19</v>
      </c>
    </row>
    <row r="86" spans="1:7" s="2" customFormat="1" ht="51">
      <c r="A86" s="13" t="s">
        <v>143</v>
      </c>
      <c r="B86" s="9" t="s">
        <v>163</v>
      </c>
      <c r="C86" s="29" t="s">
        <v>172</v>
      </c>
      <c r="D86" s="28" t="s">
        <v>10</v>
      </c>
      <c r="E86" s="10">
        <v>48</v>
      </c>
      <c r="F86" s="10"/>
      <c r="G86" s="23"/>
    </row>
    <row r="87" spans="1:7" s="2" customFormat="1" ht="51">
      <c r="A87" s="13" t="s">
        <v>144</v>
      </c>
      <c r="B87" s="9" t="s">
        <v>163</v>
      </c>
      <c r="C87" s="29" t="s">
        <v>173</v>
      </c>
      <c r="D87" s="28" t="s">
        <v>10</v>
      </c>
      <c r="E87" s="10">
        <v>42</v>
      </c>
      <c r="F87" s="10"/>
      <c r="G87" s="23"/>
    </row>
    <row r="88" spans="1:7" s="2" customFormat="1" ht="12.75">
      <c r="A88" s="8" t="s">
        <v>152</v>
      </c>
      <c r="B88" s="74" t="s">
        <v>185</v>
      </c>
      <c r="C88" s="74"/>
      <c r="D88" s="74"/>
      <c r="E88" s="74"/>
      <c r="F88" s="74"/>
      <c r="G88" s="74"/>
    </row>
    <row r="89" spans="1:7" s="2" customFormat="1" ht="12.75">
      <c r="A89" s="13" t="s">
        <v>205</v>
      </c>
      <c r="B89" s="9" t="s">
        <v>153</v>
      </c>
      <c r="C89" s="30" t="s">
        <v>186</v>
      </c>
      <c r="D89" s="28" t="s">
        <v>13</v>
      </c>
      <c r="E89" s="10">
        <v>1384</v>
      </c>
      <c r="F89" s="10"/>
      <c r="G89" s="23"/>
    </row>
    <row r="90" spans="1:7" s="2" customFormat="1" ht="76.5">
      <c r="A90" s="13" t="s">
        <v>206</v>
      </c>
      <c r="B90" s="9" t="s">
        <v>153</v>
      </c>
      <c r="C90" s="30" t="s">
        <v>187</v>
      </c>
      <c r="D90" s="28" t="s">
        <v>13</v>
      </c>
      <c r="E90" s="10">
        <v>1384</v>
      </c>
      <c r="F90" s="10"/>
      <c r="G90" s="23"/>
    </row>
    <row r="91" spans="1:7" s="2" customFormat="1" ht="38.25">
      <c r="A91" s="13" t="s">
        <v>207</v>
      </c>
      <c r="B91" s="9" t="s">
        <v>153</v>
      </c>
      <c r="C91" s="30" t="s">
        <v>188</v>
      </c>
      <c r="D91" s="28" t="s">
        <v>13</v>
      </c>
      <c r="E91" s="10">
        <v>519</v>
      </c>
      <c r="F91" s="10"/>
      <c r="G91" s="23"/>
    </row>
    <row r="92" spans="1:7" s="2" customFormat="1" ht="38.25">
      <c r="A92" s="13" t="s">
        <v>208</v>
      </c>
      <c r="B92" s="9" t="s">
        <v>153</v>
      </c>
      <c r="C92" s="30" t="s">
        <v>189</v>
      </c>
      <c r="D92" s="28" t="s">
        <v>13</v>
      </c>
      <c r="E92" s="10">
        <v>293</v>
      </c>
      <c r="F92" s="10"/>
      <c r="G92" s="23"/>
    </row>
    <row r="93" spans="1:7" s="2" customFormat="1" ht="39.75">
      <c r="A93" s="13" t="s">
        <v>209</v>
      </c>
      <c r="B93" s="9" t="s">
        <v>153</v>
      </c>
      <c r="C93" s="30" t="s">
        <v>250</v>
      </c>
      <c r="D93" s="28" t="s">
        <v>13</v>
      </c>
      <c r="E93" s="10">
        <v>521</v>
      </c>
      <c r="F93" s="10"/>
      <c r="G93" s="23"/>
    </row>
    <row r="94" spans="1:7" s="2" customFormat="1" ht="27">
      <c r="A94" s="13" t="s">
        <v>210</v>
      </c>
      <c r="B94" s="9" t="s">
        <v>153</v>
      </c>
      <c r="C94" s="30" t="s">
        <v>251</v>
      </c>
      <c r="D94" s="28" t="s">
        <v>93</v>
      </c>
      <c r="E94" s="10">
        <v>440</v>
      </c>
      <c r="F94" s="10"/>
      <c r="G94" s="23"/>
    </row>
    <row r="95" spans="1:7" s="2" customFormat="1" ht="38.25">
      <c r="A95" s="13" t="s">
        <v>211</v>
      </c>
      <c r="B95" s="9" t="s">
        <v>153</v>
      </c>
      <c r="C95" s="30" t="s">
        <v>190</v>
      </c>
      <c r="D95" s="28" t="s">
        <v>13</v>
      </c>
      <c r="E95" s="10">
        <v>12</v>
      </c>
      <c r="F95" s="10"/>
      <c r="G95" s="23"/>
    </row>
    <row r="96" spans="1:7" s="2" customFormat="1" ht="38.25">
      <c r="A96" s="13" t="s">
        <v>212</v>
      </c>
      <c r="B96" s="9" t="s">
        <v>153</v>
      </c>
      <c r="C96" s="30" t="s">
        <v>191</v>
      </c>
      <c r="D96" s="28" t="s">
        <v>13</v>
      </c>
      <c r="E96" s="10">
        <v>2.2</v>
      </c>
      <c r="F96" s="10"/>
      <c r="G96" s="23"/>
    </row>
    <row r="97" spans="1:7" s="2" customFormat="1" ht="12.75">
      <c r="A97" s="13" t="s">
        <v>213</v>
      </c>
      <c r="B97" s="9" t="s">
        <v>153</v>
      </c>
      <c r="C97" s="29" t="s">
        <v>192</v>
      </c>
      <c r="D97" s="28" t="s">
        <v>10</v>
      </c>
      <c r="E97" s="10">
        <v>2</v>
      </c>
      <c r="F97" s="10"/>
      <c r="G97" s="23"/>
    </row>
    <row r="98" spans="1:7" s="2" customFormat="1" ht="12.75">
      <c r="A98" s="13" t="s">
        <v>214</v>
      </c>
      <c r="B98" s="9" t="s">
        <v>153</v>
      </c>
      <c r="C98" s="29" t="s">
        <v>193</v>
      </c>
      <c r="D98" s="28" t="s">
        <v>10</v>
      </c>
      <c r="E98" s="10">
        <v>2</v>
      </c>
      <c r="F98" s="10"/>
      <c r="G98" s="23"/>
    </row>
    <row r="99" spans="1:7" s="2" customFormat="1" ht="38.25">
      <c r="A99" s="13" t="s">
        <v>215</v>
      </c>
      <c r="B99" s="9" t="s">
        <v>153</v>
      </c>
      <c r="C99" s="30" t="s">
        <v>194</v>
      </c>
      <c r="D99" s="28" t="s">
        <v>13</v>
      </c>
      <c r="E99" s="10">
        <v>2</v>
      </c>
      <c r="F99" s="10"/>
      <c r="G99" s="23"/>
    </row>
    <row r="100" spans="1:7" s="2" customFormat="1" ht="12.75">
      <c r="A100" s="13" t="s">
        <v>216</v>
      </c>
      <c r="B100" s="9" t="s">
        <v>153</v>
      </c>
      <c r="C100" s="29" t="s">
        <v>193</v>
      </c>
      <c r="D100" s="28" t="s">
        <v>10</v>
      </c>
      <c r="E100" s="10">
        <v>2</v>
      </c>
      <c r="F100" s="10"/>
      <c r="G100" s="23"/>
    </row>
    <row r="101" spans="1:7" s="2" customFormat="1" ht="38.25">
      <c r="A101" s="13" t="s">
        <v>217</v>
      </c>
      <c r="B101" s="9" t="s">
        <v>153</v>
      </c>
      <c r="C101" s="30" t="s">
        <v>195</v>
      </c>
      <c r="D101" s="28" t="s">
        <v>13</v>
      </c>
      <c r="E101" s="10">
        <v>2.25</v>
      </c>
      <c r="F101" s="10"/>
      <c r="G101" s="23"/>
    </row>
    <row r="102" spans="1:7" s="2" customFormat="1" ht="12.75">
      <c r="A102" s="13" t="s">
        <v>218</v>
      </c>
      <c r="B102" s="9" t="s">
        <v>153</v>
      </c>
      <c r="C102" s="29" t="s">
        <v>193</v>
      </c>
      <c r="D102" s="28" t="s">
        <v>10</v>
      </c>
      <c r="E102" s="10">
        <v>2</v>
      </c>
      <c r="F102" s="10"/>
      <c r="G102" s="23"/>
    </row>
    <row r="103" spans="1:7" s="2" customFormat="1" ht="38.25">
      <c r="A103" s="13" t="s">
        <v>219</v>
      </c>
      <c r="B103" s="9" t="s">
        <v>153</v>
      </c>
      <c r="C103" s="30" t="s">
        <v>196</v>
      </c>
      <c r="D103" s="28" t="s">
        <v>13</v>
      </c>
      <c r="E103" s="10">
        <v>1.7</v>
      </c>
      <c r="F103" s="10"/>
      <c r="G103" s="23"/>
    </row>
    <row r="104" spans="1:7" s="2" customFormat="1" ht="12.75">
      <c r="A104" s="13" t="s">
        <v>220</v>
      </c>
      <c r="B104" s="9" t="s">
        <v>153</v>
      </c>
      <c r="C104" s="29" t="s">
        <v>193</v>
      </c>
      <c r="D104" s="28" t="s">
        <v>10</v>
      </c>
      <c r="E104" s="10">
        <v>1</v>
      </c>
      <c r="F104" s="10"/>
      <c r="G104" s="23"/>
    </row>
    <row r="105" spans="1:7" s="2" customFormat="1" ht="38.25">
      <c r="A105" s="13" t="s">
        <v>221</v>
      </c>
      <c r="B105" s="9" t="s">
        <v>153</v>
      </c>
      <c r="C105" s="30" t="s">
        <v>197</v>
      </c>
      <c r="D105" s="28" t="s">
        <v>13</v>
      </c>
      <c r="E105" s="10">
        <v>1.75</v>
      </c>
      <c r="F105" s="10"/>
      <c r="G105" s="23"/>
    </row>
    <row r="106" spans="1:7" s="2" customFormat="1" ht="12.75">
      <c r="A106" s="13" t="s">
        <v>222</v>
      </c>
      <c r="B106" s="9" t="s">
        <v>153</v>
      </c>
      <c r="C106" s="29" t="s">
        <v>193</v>
      </c>
      <c r="D106" s="28" t="s">
        <v>10</v>
      </c>
      <c r="E106" s="10">
        <v>2</v>
      </c>
      <c r="F106" s="10"/>
      <c r="G106" s="23"/>
    </row>
    <row r="107" spans="1:7" s="2" customFormat="1" ht="38.25">
      <c r="A107" s="13" t="s">
        <v>223</v>
      </c>
      <c r="B107" s="9" t="s">
        <v>153</v>
      </c>
      <c r="C107" s="30" t="s">
        <v>198</v>
      </c>
      <c r="D107" s="28" t="s">
        <v>13</v>
      </c>
      <c r="E107" s="10">
        <v>1.5</v>
      </c>
      <c r="F107" s="10"/>
      <c r="G107" s="23"/>
    </row>
    <row r="108" spans="1:7" s="2" customFormat="1" ht="27">
      <c r="A108" s="13" t="s">
        <v>224</v>
      </c>
      <c r="B108" s="9" t="s">
        <v>153</v>
      </c>
      <c r="C108" s="29" t="s">
        <v>252</v>
      </c>
      <c r="D108" s="28" t="s">
        <v>10</v>
      </c>
      <c r="E108" s="10">
        <v>2</v>
      </c>
      <c r="F108" s="10"/>
      <c r="G108" s="23"/>
    </row>
    <row r="109" spans="1:7" s="2" customFormat="1" ht="12.75">
      <c r="A109" s="13" t="s">
        <v>225</v>
      </c>
      <c r="B109" s="9" t="s">
        <v>153</v>
      </c>
      <c r="C109" s="29" t="s">
        <v>199</v>
      </c>
      <c r="D109" s="28" t="s">
        <v>10</v>
      </c>
      <c r="E109" s="10">
        <v>1</v>
      </c>
      <c r="F109" s="10"/>
      <c r="G109" s="23"/>
    </row>
    <row r="110" spans="1:7" s="2" customFormat="1" ht="38.25">
      <c r="A110" s="13" t="s">
        <v>226</v>
      </c>
      <c r="B110" s="9" t="s">
        <v>153</v>
      </c>
      <c r="C110" s="30" t="s">
        <v>200</v>
      </c>
      <c r="D110" s="28" t="s">
        <v>13</v>
      </c>
      <c r="E110" s="10">
        <v>1.5</v>
      </c>
      <c r="F110" s="10"/>
      <c r="G110" s="23"/>
    </row>
    <row r="111" spans="1:7" s="2" customFormat="1" ht="12.75">
      <c r="A111" s="13" t="s">
        <v>227</v>
      </c>
      <c r="B111" s="9" t="s">
        <v>153</v>
      </c>
      <c r="C111" s="29" t="s">
        <v>193</v>
      </c>
      <c r="D111" s="28" t="s">
        <v>10</v>
      </c>
      <c r="E111" s="10">
        <v>1</v>
      </c>
      <c r="F111" s="10"/>
      <c r="G111" s="23"/>
    </row>
    <row r="112" spans="1:7" s="2" customFormat="1" ht="14.25">
      <c r="A112" s="13" t="s">
        <v>228</v>
      </c>
      <c r="B112" s="9" t="s">
        <v>153</v>
      </c>
      <c r="C112" s="29" t="s">
        <v>253</v>
      </c>
      <c r="D112" s="28" t="s">
        <v>10</v>
      </c>
      <c r="E112" s="10">
        <v>2</v>
      </c>
      <c r="F112" s="10"/>
      <c r="G112" s="23"/>
    </row>
    <row r="113" spans="1:7" s="2" customFormat="1" ht="12.75">
      <c r="A113" s="13" t="s">
        <v>229</v>
      </c>
      <c r="B113" s="9" t="s">
        <v>153</v>
      </c>
      <c r="C113" s="30" t="s">
        <v>201</v>
      </c>
      <c r="D113" s="28" t="s">
        <v>10</v>
      </c>
      <c r="E113" s="10">
        <v>25</v>
      </c>
      <c r="F113" s="10"/>
      <c r="G113" s="23"/>
    </row>
    <row r="114" spans="1:7" s="2" customFormat="1" ht="67.5" customHeight="1">
      <c r="A114" s="13" t="s">
        <v>230</v>
      </c>
      <c r="B114" s="9" t="s">
        <v>153</v>
      </c>
      <c r="C114" s="30" t="s">
        <v>202</v>
      </c>
      <c r="D114" s="28" t="s">
        <v>10</v>
      </c>
      <c r="E114" s="10">
        <v>100</v>
      </c>
      <c r="F114" s="10"/>
      <c r="G114" s="23"/>
    </row>
    <row r="115" spans="1:7" s="2" customFormat="1" ht="30" customHeight="1">
      <c r="A115" s="13" t="s">
        <v>231</v>
      </c>
      <c r="B115" s="9" t="s">
        <v>153</v>
      </c>
      <c r="C115" s="30" t="s">
        <v>203</v>
      </c>
      <c r="D115" s="28" t="s">
        <v>10</v>
      </c>
      <c r="E115" s="10">
        <v>10</v>
      </c>
      <c r="F115" s="10"/>
      <c r="G115" s="23"/>
    </row>
    <row r="116" spans="1:7" s="2" customFormat="1" ht="30" customHeight="1">
      <c r="A116" s="13" t="s">
        <v>232</v>
      </c>
      <c r="B116" s="9" t="s">
        <v>153</v>
      </c>
      <c r="C116" s="30" t="s">
        <v>204</v>
      </c>
      <c r="D116" s="28" t="s">
        <v>10</v>
      </c>
      <c r="E116" s="10">
        <v>1</v>
      </c>
      <c r="F116" s="10"/>
      <c r="G116" s="23"/>
    </row>
    <row r="117" spans="1:7" s="2" customFormat="1" ht="30" customHeight="1">
      <c r="A117" s="13" t="s">
        <v>241</v>
      </c>
      <c r="B117" s="9" t="s">
        <v>153</v>
      </c>
      <c r="C117" s="30" t="s">
        <v>233</v>
      </c>
      <c r="D117" s="28" t="s">
        <v>13</v>
      </c>
      <c r="E117" s="10">
        <v>86</v>
      </c>
      <c r="F117" s="10"/>
      <c r="G117" s="23"/>
    </row>
    <row r="118" spans="1:7" s="2" customFormat="1" ht="30" customHeight="1">
      <c r="A118" s="13" t="s">
        <v>242</v>
      </c>
      <c r="B118" s="9" t="s">
        <v>153</v>
      </c>
      <c r="C118" s="30" t="s">
        <v>234</v>
      </c>
      <c r="D118" s="28" t="s">
        <v>13</v>
      </c>
      <c r="E118" s="10">
        <v>89</v>
      </c>
      <c r="F118" s="10"/>
      <c r="G118" s="23"/>
    </row>
    <row r="119" spans="1:7" s="2" customFormat="1" ht="39.75" customHeight="1">
      <c r="A119" s="13" t="s">
        <v>243</v>
      </c>
      <c r="B119" s="9" t="s">
        <v>153</v>
      </c>
      <c r="C119" s="30" t="s">
        <v>235</v>
      </c>
      <c r="D119" s="28" t="s">
        <v>13</v>
      </c>
      <c r="E119" s="10">
        <v>266</v>
      </c>
      <c r="F119" s="10"/>
      <c r="G119" s="23"/>
    </row>
    <row r="120" spans="1:7" s="2" customFormat="1" ht="47.25" customHeight="1">
      <c r="A120" s="13" t="s">
        <v>244</v>
      </c>
      <c r="B120" s="9" t="s">
        <v>153</v>
      </c>
      <c r="C120" s="30" t="s">
        <v>236</v>
      </c>
      <c r="D120" s="28" t="s">
        <v>10</v>
      </c>
      <c r="E120" s="10">
        <v>1</v>
      </c>
      <c r="F120" s="10"/>
      <c r="G120" s="23"/>
    </row>
    <row r="121" spans="1:7" s="2" customFormat="1" ht="48.75" customHeight="1">
      <c r="A121" s="13" t="s">
        <v>245</v>
      </c>
      <c r="B121" s="9" t="s">
        <v>153</v>
      </c>
      <c r="C121" s="30" t="s">
        <v>237</v>
      </c>
      <c r="D121" s="28" t="s">
        <v>249</v>
      </c>
      <c r="E121" s="10">
        <v>145</v>
      </c>
      <c r="F121" s="10"/>
      <c r="G121" s="23"/>
    </row>
    <row r="122" spans="1:7" s="2" customFormat="1" ht="31.5" customHeight="1">
      <c r="A122" s="13" t="s">
        <v>246</v>
      </c>
      <c r="B122" s="9" t="s">
        <v>153</v>
      </c>
      <c r="C122" s="30" t="s">
        <v>238</v>
      </c>
      <c r="D122" s="28" t="s">
        <v>249</v>
      </c>
      <c r="E122" s="10">
        <v>653</v>
      </c>
      <c r="F122" s="10"/>
      <c r="G122" s="23"/>
    </row>
    <row r="123" spans="1:7" s="2" customFormat="1" ht="36" customHeight="1">
      <c r="A123" s="13" t="s">
        <v>247</v>
      </c>
      <c r="B123" s="9" t="s">
        <v>153</v>
      </c>
      <c r="C123" s="30" t="s">
        <v>239</v>
      </c>
      <c r="D123" s="28" t="s">
        <v>240</v>
      </c>
      <c r="E123" s="10">
        <v>2</v>
      </c>
      <c r="F123" s="10"/>
      <c r="G123" s="23"/>
    </row>
    <row r="124" spans="1:8" s="2" customFormat="1" ht="15" customHeight="1">
      <c r="A124" s="18"/>
      <c r="B124" s="19"/>
      <c r="C124" s="75" t="s">
        <v>179</v>
      </c>
      <c r="D124" s="75"/>
      <c r="E124" s="75"/>
      <c r="F124" s="75"/>
      <c r="G124" s="31"/>
      <c r="H124" s="9" t="s">
        <v>181</v>
      </c>
    </row>
    <row r="125" spans="1:8" s="2" customFormat="1" ht="15" customHeight="1">
      <c r="A125" s="18"/>
      <c r="B125" s="19"/>
      <c r="C125" s="75" t="s">
        <v>180</v>
      </c>
      <c r="D125" s="75"/>
      <c r="E125" s="75"/>
      <c r="F125" s="75"/>
      <c r="G125" s="31"/>
      <c r="H125" s="9" t="s">
        <v>182</v>
      </c>
    </row>
    <row r="126" spans="1:8" s="2" customFormat="1" ht="15" customHeight="1">
      <c r="A126" s="18"/>
      <c r="B126" s="19"/>
      <c r="C126" s="75" t="s">
        <v>281</v>
      </c>
      <c r="D126" s="75"/>
      <c r="E126" s="75"/>
      <c r="F126" s="75"/>
      <c r="G126" s="31"/>
      <c r="H126" s="9" t="s">
        <v>183</v>
      </c>
    </row>
    <row r="127" spans="1:8" s="2" customFormat="1" ht="15" customHeight="1">
      <c r="A127" s="18"/>
      <c r="B127" s="19"/>
      <c r="C127" s="75" t="s">
        <v>282</v>
      </c>
      <c r="D127" s="75"/>
      <c r="E127" s="75"/>
      <c r="F127" s="75"/>
      <c r="G127" s="31"/>
      <c r="H127" s="9" t="s">
        <v>184</v>
      </c>
    </row>
    <row r="128" spans="1:8" s="2" customFormat="1" ht="15" customHeight="1">
      <c r="A128" s="18"/>
      <c r="B128" s="19"/>
      <c r="C128" s="75" t="s">
        <v>283</v>
      </c>
      <c r="D128" s="75"/>
      <c r="E128" s="75"/>
      <c r="F128" s="75"/>
      <c r="G128" s="31"/>
      <c r="H128" s="9"/>
    </row>
    <row r="129" spans="1:5" ht="12.75">
      <c r="A129" s="1"/>
      <c r="B129" s="1"/>
      <c r="C129" s="21"/>
      <c r="D129" s="1"/>
      <c r="E129" s="1"/>
    </row>
  </sheetData>
  <sheetProtection/>
  <mergeCells count="14">
    <mergeCell ref="C126:F126"/>
    <mergeCell ref="C127:F127"/>
    <mergeCell ref="C128:F128"/>
    <mergeCell ref="B4:G4"/>
    <mergeCell ref="B15:G15"/>
    <mergeCell ref="B22:G22"/>
    <mergeCell ref="B36:G36"/>
    <mergeCell ref="A1:G1"/>
    <mergeCell ref="B28:G28"/>
    <mergeCell ref="B55:G55"/>
    <mergeCell ref="B65:G65"/>
    <mergeCell ref="B88:G88"/>
    <mergeCell ref="C124:F124"/>
    <mergeCell ref="C125:F125"/>
  </mergeCells>
  <printOptions horizontalCentered="1"/>
  <pageMargins left="0.984251968503937" right="0.3937007874015748" top="0.1968503937007874" bottom="0.1968503937007874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Inga IG. Galoburda</cp:lastModifiedBy>
  <cp:lastPrinted>2017-12-21T07:57:19Z</cp:lastPrinted>
  <dcterms:created xsi:type="dcterms:W3CDTF">2017-07-10T07:54:11Z</dcterms:created>
  <dcterms:modified xsi:type="dcterms:W3CDTF">2017-12-21T07:57:22Z</dcterms:modified>
  <cp:category/>
  <cp:version/>
  <cp:contentType/>
  <cp:contentStatus/>
</cp:coreProperties>
</file>