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IlzeZunde\Desktop\Attīstība un plānošana\"/>
    </mc:Choice>
  </mc:AlternateContent>
  <bookViews>
    <workbookView xWindow="0" yWindow="0" windowWidth="21570" windowHeight="10215" tabRatio="500"/>
  </bookViews>
  <sheets>
    <sheet name="GalvenaTabula" sheetId="2" r:id="rId1"/>
    <sheet name="SeminaraDefinetasRicibas" sheetId="1" r:id="rId2"/>
    <sheet name="Aprekini" sheetId="3"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7" i="3" l="1"/>
  <c r="C7" i="3"/>
  <c r="D7" i="3"/>
  <c r="E7" i="3"/>
  <c r="F7" i="3"/>
  <c r="G7" i="3"/>
  <c r="G6" i="3"/>
  <c r="G5" i="3"/>
  <c r="G4" i="3"/>
  <c r="G3" i="3"/>
  <c r="G2" i="3"/>
  <c r="J44" i="2"/>
  <c r="J42" i="2"/>
  <c r="J41" i="2"/>
  <c r="J40" i="2"/>
  <c r="AF39" i="2"/>
  <c r="AE39" i="2"/>
  <c r="AD39" i="2"/>
  <c r="AC39" i="2"/>
  <c r="AB39" i="2"/>
  <c r="AA39" i="2"/>
  <c r="Z39" i="2"/>
  <c r="Y39" i="2"/>
  <c r="X39" i="2"/>
  <c r="W39" i="2"/>
  <c r="V39" i="2"/>
  <c r="U39" i="2"/>
  <c r="T39" i="2"/>
  <c r="S39" i="2"/>
  <c r="R39" i="2"/>
  <c r="Q39" i="2"/>
  <c r="P39" i="2"/>
  <c r="O39" i="2"/>
  <c r="N39" i="2"/>
  <c r="M39" i="2"/>
  <c r="L39" i="2"/>
  <c r="K39" i="2"/>
  <c r="J39" i="2"/>
  <c r="J38" i="2"/>
  <c r="AF37" i="2"/>
  <c r="AE37" i="2"/>
  <c r="AD37" i="2"/>
  <c r="AC37" i="2"/>
  <c r="AB37" i="2"/>
  <c r="AA37" i="2"/>
  <c r="Z37" i="2"/>
  <c r="Y37" i="2"/>
  <c r="X37" i="2"/>
  <c r="W37" i="2"/>
  <c r="V37" i="2"/>
  <c r="U37" i="2"/>
  <c r="T37" i="2"/>
  <c r="S37" i="2"/>
  <c r="R37" i="2"/>
  <c r="Q37" i="2"/>
  <c r="P37" i="2"/>
  <c r="O37" i="2"/>
  <c r="N37" i="2"/>
  <c r="M37" i="2"/>
  <c r="L37" i="2"/>
  <c r="K37" i="2"/>
  <c r="J37" i="2"/>
  <c r="J36" i="2"/>
  <c r="J35" i="2"/>
  <c r="J34" i="2"/>
  <c r="J32" i="2"/>
  <c r="J31" i="2"/>
  <c r="J30" i="2"/>
  <c r="J29" i="2"/>
  <c r="J28" i="2"/>
  <c r="J27" i="2"/>
  <c r="J26" i="2"/>
  <c r="J25" i="2"/>
  <c r="AF24" i="2"/>
  <c r="AE24" i="2"/>
  <c r="AD24" i="2"/>
  <c r="AC24" i="2"/>
  <c r="AB24" i="2"/>
  <c r="AA24" i="2"/>
  <c r="Z24" i="2"/>
  <c r="Y24" i="2"/>
  <c r="X24" i="2"/>
  <c r="W24" i="2"/>
  <c r="V24" i="2"/>
  <c r="U24" i="2"/>
  <c r="T24" i="2"/>
  <c r="S24" i="2"/>
  <c r="R24" i="2"/>
  <c r="Q24" i="2"/>
  <c r="P24" i="2"/>
  <c r="O24" i="2"/>
  <c r="N24" i="2"/>
  <c r="M24" i="2"/>
  <c r="L24" i="2"/>
  <c r="K24" i="2"/>
  <c r="J24" i="2"/>
  <c r="J23" i="2"/>
  <c r="J22" i="2"/>
  <c r="J21" i="2"/>
  <c r="J20" i="2"/>
  <c r="J19" i="2"/>
  <c r="J18" i="2"/>
  <c r="J17" i="2"/>
  <c r="J16" i="2"/>
  <c r="AF15" i="2"/>
  <c r="AE15" i="2"/>
  <c r="AD15" i="2"/>
  <c r="AC15" i="2"/>
  <c r="AB15" i="2"/>
  <c r="AA15" i="2"/>
  <c r="Z15" i="2"/>
  <c r="Y15" i="2"/>
  <c r="X15" i="2"/>
  <c r="W15" i="2"/>
  <c r="V15" i="2"/>
  <c r="U15" i="2"/>
  <c r="T15" i="2"/>
  <c r="S15" i="2"/>
  <c r="R15" i="2"/>
  <c r="Q15" i="2"/>
  <c r="P15" i="2"/>
  <c r="O15" i="2"/>
  <c r="N15" i="2"/>
  <c r="M15" i="2"/>
  <c r="L15" i="2"/>
  <c r="K15" i="2"/>
  <c r="J15" i="2"/>
  <c r="J14" i="2"/>
  <c r="J13" i="2"/>
  <c r="J12" i="2"/>
  <c r="AF11" i="2"/>
  <c r="AE11" i="2"/>
  <c r="AD11" i="2"/>
  <c r="AC11" i="2"/>
  <c r="AB11" i="2"/>
  <c r="AA11" i="2"/>
  <c r="Z11" i="2"/>
  <c r="Y11" i="2"/>
  <c r="X11" i="2"/>
  <c r="W11" i="2"/>
  <c r="V11" i="2"/>
  <c r="U11" i="2"/>
  <c r="T11" i="2"/>
  <c r="S11" i="2"/>
  <c r="R11" i="2"/>
  <c r="Q11" i="2"/>
  <c r="P11" i="2"/>
  <c r="O11" i="2"/>
  <c r="N11" i="2"/>
  <c r="M11" i="2"/>
  <c r="L11" i="2"/>
  <c r="K11" i="2"/>
  <c r="J11" i="2"/>
  <c r="J9" i="2"/>
  <c r="J8" i="2"/>
  <c r="J7" i="2"/>
  <c r="J6" i="2"/>
  <c r="AF5" i="2"/>
  <c r="AE5" i="2"/>
  <c r="AD5" i="2"/>
  <c r="AC5" i="2"/>
  <c r="AB5" i="2"/>
  <c r="AA5" i="2"/>
  <c r="Z5" i="2"/>
  <c r="Y5" i="2"/>
  <c r="X5" i="2"/>
  <c r="W5" i="2"/>
  <c r="V5" i="2"/>
  <c r="U5" i="2"/>
  <c r="T5" i="2"/>
  <c r="S5" i="2"/>
  <c r="R5" i="2"/>
  <c r="Q5" i="2"/>
  <c r="P5" i="2"/>
  <c r="O5" i="2"/>
  <c r="N5" i="2"/>
  <c r="M5" i="2"/>
  <c r="L5" i="2"/>
  <c r="K5" i="2"/>
  <c r="J5" i="2"/>
  <c r="W4" i="2"/>
  <c r="Y4" i="2"/>
  <c r="AA4" i="2"/>
  <c r="AC4" i="2"/>
  <c r="AE4" i="2"/>
  <c r="AJ4" i="2"/>
  <c r="X4" i="2"/>
  <c r="Z4" i="2"/>
  <c r="AB4" i="2"/>
  <c r="AD4" i="2"/>
  <c r="AF4" i="2"/>
  <c r="AI4" i="2"/>
  <c r="M4" i="2"/>
  <c r="O4" i="2"/>
  <c r="Q4" i="2"/>
  <c r="S4" i="2"/>
  <c r="U4" i="2"/>
  <c r="AH4" i="2"/>
  <c r="N4" i="2"/>
  <c r="P4" i="2"/>
  <c r="R4" i="2"/>
  <c r="T4" i="2"/>
  <c r="V4" i="2"/>
  <c r="AG4" i="2"/>
  <c r="L4" i="2"/>
  <c r="K4" i="2"/>
  <c r="J4" i="2"/>
</calcChain>
</file>

<file path=xl/sharedStrings.xml><?xml version="1.0" encoding="utf-8"?>
<sst xmlns="http://schemas.openxmlformats.org/spreadsheetml/2006/main" count="609" uniqueCount="377">
  <si>
    <t>Nr.</t>
  </si>
  <si>
    <t>Attīstības progr. Nr.</t>
  </si>
  <si>
    <t>Nosaukums</t>
  </si>
  <si>
    <t>Sasniedzamais rezultāts</t>
  </si>
  <si>
    <t>Finansējuma avoti</t>
  </si>
  <si>
    <t>Termiņš</t>
  </si>
  <si>
    <t>Atbildīgais</t>
  </si>
  <si>
    <t>Kopējā nozares attīstība, pārvaldība</t>
  </si>
  <si>
    <t>Balsu skaits seminārā</t>
  </si>
  <si>
    <t>Aktīvās atpūtas organizatora amata izveide</t>
  </si>
  <si>
    <t>Pastāvīgs pašvaldības darbinieks, kurš organizē tautas sporta pasākumus un aktivitātes</t>
  </si>
  <si>
    <t>Izmaksas 2016 - 2020, EUR</t>
  </si>
  <si>
    <t>Izmaksu izvērsums</t>
  </si>
  <si>
    <t>2016-2020</t>
  </si>
  <si>
    <t>Publisku, sportošanai piemērotu vietu ierādīšana</t>
  </si>
  <si>
    <t>Pašvaldības pārziņā esošu, sportošanai piemērotu teritoriju ierādīšana, kur vietējie iedzīvotāji var nodarboties ar sportu</t>
  </si>
  <si>
    <t>Kopšanas izmaksas, gadā EUR 10 000</t>
  </si>
  <si>
    <t>Mēnesī EUR 1250, sāk strādāt 2016.g. maijā, līdz 2020.g.</t>
  </si>
  <si>
    <t>Kritēriju izstrāde jaunu, pašvaldības atbalstītu sporta veidu ienākšanai novadā</t>
  </si>
  <si>
    <t>Skaidri nosacījumi pašvaldības lēmumu pieņēmējiem, izvēloties, vai atbalstīt jaunus sporta veidus novadā</t>
  </si>
  <si>
    <t>Nav</t>
  </si>
  <si>
    <t>Iekšēji veicams darbs</t>
  </si>
  <si>
    <t>Sporta žurnālists</t>
  </si>
  <si>
    <t>Pastāvīgi nodarbināts darbinieks, kurš regulāri ziņo par norisēm sporta jomā, intervijas</t>
  </si>
  <si>
    <t>Mēnesī EUR 1000, sāk strādāt 2016.g. maijā, līdz 2020.g.</t>
  </si>
  <si>
    <t>Lēmumu pieņemšanas kārtības izmaiņas</t>
  </si>
  <si>
    <t>Lēmumi par sporta pasākumu finansēšanu tiek pieņemti tikai ar atbildīgās Domes komitejas un Domes lēmumu</t>
  </si>
  <si>
    <t>Sporta un aktīvās atpūtas aģentūras izveide</t>
  </si>
  <si>
    <t>Tādas institūcijas izveide, kura nodrošina pastāvīgu sadarbību starp sporta veidiem, sporta klubiem, privāto un sabiedrisko sektoru, citām pašvaldībām, federācijām, sponsoriem</t>
  </si>
  <si>
    <t>Sporta speciālista - preses sekretāra amata izveide pie Sporta centra / aģentūras</t>
  </si>
  <si>
    <t>Nodrošināta kvalitatīva informācijas sagatavošana un izplatīšana par novadā notiekošajiem un ar novadu saistītajiem sporta notikumiem, rezultātu apskats.</t>
  </si>
  <si>
    <t>Izveidotas divas jauniešu handbola grupas zēniem un meitenēm</t>
  </si>
  <si>
    <t>Pilna slodze vienam trenerim, mēnesī EUR 1250 (ik mēnesi no 2016.g.maija). Sākotnējās izmaksas (aprīkojums, laukumu marķējums) - EUR 10 000</t>
  </si>
  <si>
    <t>Treneru atalgojuma piemaksu sistēmas pilnveide</t>
  </si>
  <si>
    <t>Augsti kvalificētu treneru piesaiste un treneru darba sasniegumu atzīmēšanas sistēma, šādi nodrošinot to ka treneru atalgojums līdzinās vai pārsniedz Mārupes novada sabiedriskajā sektorā strādājošo vidējo atalgojumu (2015.g. - EUR 741)</t>
  </si>
  <si>
    <t>EUR 300 piemaksa 10 treneriem ik mēnesi, no 2016.g. maija</t>
  </si>
  <si>
    <t>Kritēriju izstrāde (dalībnieku skaits, trenera kvalifikācija uc.), pie kuriem tiek izskatīta iespēja finansēt jaunu treniņu grupu</t>
  </si>
  <si>
    <t>Treniņu finansējuma piešķiršanas nosacījumu izstrāde</t>
  </si>
  <si>
    <t>Handbola treniņu grupas</t>
  </si>
  <si>
    <t>Golfa treniņu grupas</t>
  </si>
  <si>
    <t>Pašvaldības atbalsts skolēnu treniņu grupām, kuras apgūst golfu, visa gada garumā</t>
  </si>
  <si>
    <t>Finansiāls atbalsts trenerim un transporta izdevumi, mēnesī EUR 1500, no 2016.g. maija</t>
  </si>
  <si>
    <t>Papildus trenera slodze BMX grupai</t>
  </si>
  <si>
    <t>Nodrošināta iespēja lielākam treniņu dalībnieku skaitam, treneru savstarpējās aizvietošanas iespēja.</t>
  </si>
  <si>
    <t>Treneru aizstājēju nodrošināšana</t>
  </si>
  <si>
    <t>Lai nepārtrauktu treniņu procesu trenera prombūtnes laikā, tiek nodrošināti vispārējās fiziskās sagatavošanas treniņi, kurus vada (iespējams) mazāk kvalificēts aizstājējs.</t>
  </si>
  <si>
    <t>Viens darbinieks, mēnesī EUR 1000, sāk strādāt 2016.g. maijā, līdz 2020.g.</t>
  </si>
  <si>
    <t>Florbola treniņu grupas</t>
  </si>
  <si>
    <t>Izveidotas divas jauniešu handbola grupas zēniem un meitenēm, 6 - 16 g.v. Dalība Latvijas bērnu un jaunatnes čempionātā</t>
  </si>
  <si>
    <t>Iekšējā transporta nodrošināšana starp skolām un sporta bāzēm</t>
  </si>
  <si>
    <t>Nodrošināta bērnu pārvietošanās starp novada sporta bāzēm un skolām bez vecāku iesaistes.</t>
  </si>
  <si>
    <t>Viena autobusa iegāde (EUR 50 000), šoferis (EUR 1000 mēn), degviela (EUR 500 mēn), uzturēšana (EUR 300 mēn), no 2016.g. maija</t>
  </si>
  <si>
    <t>Bērnu un jauniešu sporta nodarbības un izglītība</t>
  </si>
  <si>
    <t>Izglītības iestāžu sporta infrastruktūra</t>
  </si>
  <si>
    <t>Ielu handbola laukumu izveide</t>
  </si>
  <si>
    <t>Ielu handbola vārtu u.c. aprīkojuma iegāde</t>
  </si>
  <si>
    <t>Vienreizējs pirkums, 2016.g.</t>
  </si>
  <si>
    <t>Futbola un vieglatlētikas laukuma izveide</t>
  </si>
  <si>
    <t>Pilnvērtīga futbola un vieglatlētikas nodarbībām piemērota laukuma/ stadiona izveide</t>
  </si>
  <si>
    <t>Vienreizējs pasākums, 2016.g.</t>
  </si>
  <si>
    <t>Sporta parka izveide</t>
  </si>
  <si>
    <t>Parka teritorijas izveide kopējām bērnu un jauniešu sporta aktivitātēm</t>
  </si>
  <si>
    <t>Publiskas pieejas nodrošināšana izglītības iestāžu sporta laukumiem</t>
  </si>
  <si>
    <t>Nodrošināta publiska pieeja pie skolām esošajos sporta laukumos noteiktā diennakts laikā (piem. no 17:00 līdz 22:00)</t>
  </si>
  <si>
    <t>Trim skolām: videonovērošanas sistēmas (vienreizējs ieguldījums - EUR 30 000) un papildus darba laiks dežurantiem (piemaksa 300 EUR x 3 skolas mēnesī), no 2016.g.maija</t>
  </si>
  <si>
    <t>Peldbaseina rekonstrukcija Jaunmārupes pamatskolā</t>
  </si>
  <si>
    <t>Nodrošināta iespēja nodarboties ar ūdens aerobiku arī pieaugušajiem</t>
  </si>
  <si>
    <t>Vienreizējs pasākums, 2019.g.</t>
  </si>
  <si>
    <t>Jaunmārupes pamatskolas sporta zāles un palīgtelpu pārbūve</t>
  </si>
  <si>
    <t>Kvalitatīva (neslīdoša) sporta zāles grīda, uzlabots apgaismojums, 4 ģērbtuves ar dušām, tualete skatītājiem</t>
  </si>
  <si>
    <t>Vienreizējs pasākums, 2017.g.</t>
  </si>
  <si>
    <t>Mārupes pamatskolas stadiona rekonstrukcija</t>
  </si>
  <si>
    <t>Stadions piemērots sporta spēlēm</t>
  </si>
  <si>
    <t>Skultes sporta zāles celtniecība</t>
  </si>
  <si>
    <t>Publiski pieejama sporta zāle, ap 600 m2</t>
  </si>
  <si>
    <t>Vienreizējs pasākums, 2018.g.</t>
  </si>
  <si>
    <t>Publiski pieejamā sporta un aktīvās atpūtas infrastruktūra</t>
  </si>
  <si>
    <t>Divu veidu veloceliņu izveide starp apdzīvotajām vietām</t>
  </si>
  <si>
    <t>Asfaltētu un cietā seguma celiņu izveide, nodrošinot to ka, piemēram, 25% skolēnu brauc uz skolu ar velo</t>
  </si>
  <si>
    <t>Izstrādāto velomaršrutu pilnveide, infrastruktūras izveide</t>
  </si>
  <si>
    <t>Investīcijas EUR 15 000 gadā, no 2017.g.</t>
  </si>
  <si>
    <t>2017-2020</t>
  </si>
  <si>
    <t>Tūrisma velomaršrutu pilnveide</t>
  </si>
  <si>
    <t>Vienas labiekārtotas peldvietas izveide ar tualetēm, ģērbtuvēm, glābšanas dienestu</t>
  </si>
  <si>
    <t>Investīcijas 2017.g.: EUR 10 000, glābšanas dienests 3 mēn gadā, pa EUR 1500 mēnesī, no 2017.g.</t>
  </si>
  <si>
    <t>Publiskās peldvietas izveide</t>
  </si>
  <si>
    <t>Taku izveide Medemu purvā, radot iespēju tiešā Rīgas tuvumā iepazīt purvu, meklēt Mārupītes izteku</t>
  </si>
  <si>
    <t>Investīcijas 2017.g.: EUR 60 000, uzturēšanas izmaksas gadā EUR 5 000</t>
  </si>
  <si>
    <t>Medemu purva takas izveide</t>
  </si>
  <si>
    <t>Mārupītes takas izveide</t>
  </si>
  <si>
    <t>Takas izveide gar Mārupīti visā tās garumā. Vienkārša taka tiem, kuriem nevajag īpašu komfortu.</t>
  </si>
  <si>
    <t>Investīcijas 2017.g. - EUR 5 000</t>
  </si>
  <si>
    <t>Slēpošanas kalna un distanču slēpošanas trases izveide</t>
  </si>
  <si>
    <t>Slēpošanas iespējas novada iedzīvotājiem savā novadā.</t>
  </si>
  <si>
    <t>Investīcijas 2017-2018.g.: EUR 400 000, uzturēšana gadā (no 2018): EUR 30 000</t>
  </si>
  <si>
    <t>Futbola / regbija laukuma izveide</t>
  </si>
  <si>
    <t>Vienkārša, universāla sporta laukuma izveide, kurš ir piemērots gan ģimenēm, gan komandām, individuāliem sportistiem</t>
  </si>
  <si>
    <t>Zemes ierādīšana un vienkārša laukuma ierīkošana, 2017.g.</t>
  </si>
  <si>
    <t>Skrituļslidošanas celiņu/ trašu izveide</t>
  </si>
  <si>
    <t>Drošu un pievilcīgu skrituļslidošanas trašu izveide (cik? Kur?)</t>
  </si>
  <si>
    <t>Pieņēmums, ka 3 trases, katra pa EUR 120 000</t>
  </si>
  <si>
    <t>2017-2018</t>
  </si>
  <si>
    <t>Multifunkcionālas sporta halles izveide Vārpu 6</t>
  </si>
  <si>
    <t>Publiski pieejamas sporta halles izbūve Vārpu ielā 6. Tā piemērota florbolam, basketbolam, handbolam, futzālam u.c. sporta veidiem</t>
  </si>
  <si>
    <t>Peldbaseins</t>
  </si>
  <si>
    <t>Peldbaseina būvniecība netālu no Mārupes vidusskolas, nodrošinot iespēju novada bērniem un jauniešiem regulāri nodarboties ar peldēšanu. 8 x 50 m, piemērotas ģērbtuves, dušas, autonovietnes</t>
  </si>
  <si>
    <t>Ielu vingrošanas laukumu attīstība, t.sk. āra galda teniss</t>
  </si>
  <si>
    <t>4 jaunu ielu vingrošanas laukumu izveide, t.sk. Māras ciemā, Tēriņos, Vētrās. Betona galdi tenisam.</t>
  </si>
  <si>
    <t>Būvniecības izmaksas, pieņemot, ka objekts ekspluatācijā no 2020.g.</t>
  </si>
  <si>
    <t>Vienkāršu laukumu izveide, katrs pa EUR 12 500</t>
  </si>
  <si>
    <t>Disku golfa laukuma izveide</t>
  </si>
  <si>
    <t>Latvijā pirmā pilnvērtīgā disku golfa laukuma izveide ar iespēju veikt līdz 21 grozam garu trasi.</t>
  </si>
  <si>
    <t>Vienreizēja aktivitāte, 2017.g.</t>
  </si>
  <si>
    <t>Apgaismojuma izveide skriešanas trasei</t>
  </si>
  <si>
    <t>Nodrošināta iespēja nodarboties ar krosu vakaros visa gada garumā</t>
  </si>
  <si>
    <t>Slēgtās BMX trases/ halles izveide</t>
  </si>
  <si>
    <t>Iespēja nodarboties ar pilnvērtīgiem BMX treniņiem visu gadu, braucēju un notikumu piesaiste novadam.</t>
  </si>
  <si>
    <t>Būvniecības izmaksas 2017-2020.g., uzturēšana vēl nav sākusies</t>
  </si>
  <si>
    <t>Sporta un aktīvās atpūtas notikumi un sadarbība</t>
  </si>
  <si>
    <t>Novada sporta NVO un uzņēmēju padomes izveide un darbība</t>
  </si>
  <si>
    <t>Nodrošināta pastāvīga Mārupes novada pašvaldības un sporta jomas sabiedrisko aktīvistu un uzņēmēju sadarbība</t>
  </si>
  <si>
    <t>Regulāras sporta sacensības starp novada kopienām</t>
  </si>
  <si>
    <t>2 reizes gadā notiek novada apkaimju / ielu u.c. apvienību sacensības.</t>
  </si>
  <si>
    <t>Divreiz gadā pa EUR 8 000</t>
  </si>
  <si>
    <t>Regulāras sporta sacensības kopā ar kaimiņu novadiem</t>
  </si>
  <si>
    <t>Uzlabota saikne ar kaimiņu pašvaldībām, kopīgi pasākumi, sadarbība. Mārupes novada iniciēti notikumi 2 reizes gadā.</t>
  </si>
  <si>
    <t>Regulāras novadā populāru sporta veidu sacensības</t>
  </si>
  <si>
    <t>Reizi gadā 6 sporta veidi, katrs pa EUR 5 000</t>
  </si>
  <si>
    <t>Velobraucieni tautas/ ģimeņu grupā</t>
  </si>
  <si>
    <t>2 reizes gadā, piedalās līdz 100 dalībnieki.</t>
  </si>
  <si>
    <t>Divreiz gadā pa EUR 5 000</t>
  </si>
  <si>
    <t>Motokrosa sacensības</t>
  </si>
  <si>
    <t>Motokrosa sacensības 5 posmos, t.sk. Bieriņu kauss pieaugušajiem</t>
  </si>
  <si>
    <t>Reizi gadā 5 kārtas, katra pa EUR 2 000</t>
  </si>
  <si>
    <t>Mārupes kross</t>
  </si>
  <si>
    <t>2 reizes gadā, rudenī un pavasarī</t>
  </si>
  <si>
    <t>Reizi gadā pa EUR 5 000</t>
  </si>
  <si>
    <t>Starptautisku čempionātu organizēšana, BMX</t>
  </si>
  <si>
    <t>Starptautisku - Eiropas un perspektīvā - pasaules cempionātu organizēšana ar 2000 - 4000 dalībniekiem, kuri šeit uzturas līdz 2 nedēļas</t>
  </si>
  <si>
    <t>No 2019</t>
  </si>
  <si>
    <t>?</t>
  </si>
  <si>
    <t>2019-2020</t>
  </si>
  <si>
    <t>Dīķu hokeja turnīri</t>
  </si>
  <si>
    <t>Reizi gadā, ap 200 novada bērni un vecāki</t>
  </si>
  <si>
    <t>Reizi gadā pa EUR 1 000</t>
  </si>
  <si>
    <t>2 reizes gadā turnīri galda tenisā, novusā uc.</t>
  </si>
  <si>
    <t>Amatieru sporta tradīciju saglabāšana</t>
  </si>
  <si>
    <t>Latvijas mēroga sacensības jātnieku sportā</t>
  </si>
  <si>
    <t>2 x gadā, pa EUR 8 000</t>
  </si>
  <si>
    <t>Valsts nozīmes sacensības novadā esošajās jāšanas sporta bāzēs (Tīraine un Lielceri)</t>
  </si>
  <si>
    <t>Wake sacensības</t>
  </si>
  <si>
    <t>Starptautiska līmeņa sacensības, t.sk. ar specifisku formātu, piemēram, pa ledus konstrukcijām</t>
  </si>
  <si>
    <t>1 x gadā, EUR 50 000</t>
  </si>
  <si>
    <t>Mārupes novada basketbola turnīrs dažādām vecuma grupām</t>
  </si>
  <si>
    <t>Gadā - EUR 10 000</t>
  </si>
  <si>
    <t>Basketbola turnīrs sezonas garumā dažādām vecuma grupām</t>
  </si>
  <si>
    <t>Mārupes basketbolistu dalība turnīros ārpus novada</t>
  </si>
  <si>
    <t>Labāko Mārupes novada komandu dalība čempionātos un turnīros ārpus novada.</t>
  </si>
  <si>
    <t>Gadā - EUR 5 000</t>
  </si>
  <si>
    <t>Sporta un aktīvās atpūtas popularizēšana</t>
  </si>
  <si>
    <t>Informācijas publicēšana par sporta notikumiem</t>
  </si>
  <si>
    <t>Aktuālās informācijas iekļaušana internetā par sporta pasākumiem, to rezultātiem.</t>
  </si>
  <si>
    <t>Gadā - EUR 12000</t>
  </si>
  <si>
    <t>Mājas lapas pilnveide, sociālo tīklu aktivitātes</t>
  </si>
  <si>
    <t>Mājaslapā un sociālajos tīklos nodrošināta pēc iespējas visas informācijas sniegšana par sporta norisēm novadā un novadniekiem interesntiem sporta pasākumiem ārpus novada.</t>
  </si>
  <si>
    <t>Florbola līga ziemas periodā (sep-mai), florbola līga vasarā (mai-aug), jauniešu florbola līga</t>
  </si>
  <si>
    <t>Gadā EUR 15 000</t>
  </si>
  <si>
    <t>Vides reklāma par sporta norisēm</t>
  </si>
  <si>
    <t>Pastāvīga sporta norišu reklāma, iebraucot novadā. 5 baneri 2 - 3 pasākumiem</t>
  </si>
  <si>
    <t>Izveide - EUR 40 000, uzturēšana gadā EUR 5 000</t>
  </si>
  <si>
    <t>Skolu audzēkņu pastāvīga informēšana par sporta norisēm</t>
  </si>
  <si>
    <t>Ziņojumu izvietošana skolās, informēšana sporta stundās. Tiek nodrošināta lielāka skolēnu līdzdalība.</t>
  </si>
  <si>
    <t>Golfa diena</t>
  </si>
  <si>
    <t>Golfa popularizēšanas pasākums reizi gadā, kur iespēja piedalīties sacensībās, ripināšana, čipošana, tālie sitieni</t>
  </si>
  <si>
    <t>Gadā EUR 5000</t>
  </si>
  <si>
    <t>Sporta lapa novada avīzē</t>
  </si>
  <si>
    <t>Sporta norisēm veltīta lapa novada ikmēneša avīzē</t>
  </si>
  <si>
    <t>Gadā EUR 12 000</t>
  </si>
  <si>
    <t>Regbija diena ģimenēm</t>
  </si>
  <si>
    <t>Sadarbībā ar regbija klubu "Livonija" - ikgadēja novada iedzīvotāju iepazīstināšana ar regbiju un tā paveidiem.</t>
  </si>
  <si>
    <t>Gadā EUR 1 000</t>
  </si>
  <si>
    <t>Vecāku un bērnu kopīgi treniņi</t>
  </si>
  <si>
    <t>Sākotnējās izmaksas: EUR 2000</t>
  </si>
  <si>
    <t>Sporta nodarbības grūtniecēm</t>
  </si>
  <si>
    <t>Sporta zāļu sadalīšana divās daļās - viena vecākiem un viena - bērniem</t>
  </si>
  <si>
    <t>Ikgadējās izmaksas - EUR 18 000</t>
  </si>
  <si>
    <t>Īpaši grūtniecēm paredzētas sporta vingrošanas nodarbības. Novads - ģimenēm draudzīga dzīves vieta.</t>
  </si>
  <si>
    <t>Sporta nodarbības senioriem</t>
  </si>
  <si>
    <t>Īpaši senioriem paredzētas sporta vingrošanas nodarbības. Novads - ģimenēm draudzīga dzīves vieta.</t>
  </si>
  <si>
    <t>Sākotnējas izmaksas, t.sk. jurista u.c. pakalpojumi, biroja aprīkojums - EUR 20 000, 2 jaunas amata vietas (sākotnēji - vadītājs, sektretārs) vidēji pa EUR 1500 mēnesī katra</t>
  </si>
  <si>
    <t>Āra ģērbtuvju nodrošināšana skolu āra sporta laukumos</t>
  </si>
  <si>
    <t>Moduļu tipa ģērbtuves pie skolu sporta laukumiem, lai nebūtu jāiet iekšā skolā, 3 - 4 gab.</t>
  </si>
  <si>
    <t>2016.g. sākas projektēšana, nekustamā īpašuma jaut. Investīcijas EUR 400 000 gadā, no 2017.g. Asfaltēta veloceliņa būvniecības izmaksas 1 km - ap EUR 300 000 - 350 000 (bez nekustamā īpašuma)</t>
  </si>
  <si>
    <t>Vienreizēja aktivitāte, viena 4 km trase, 2017.g., ap EUR 280 000. Pēc tam uzturēšanas izdevumi - EUR 10 000 gadā</t>
  </si>
  <si>
    <t>Ikgadējas sacensības / čempionāti sporta veidos, kuri novadā ir populāri (skrituļošana, kross, velobraucieni, dīķu hokejs, amatieru sporta veidi, motosports, BMX u.c.)</t>
  </si>
  <si>
    <t>Tautas klases florbola sacensību organizēšana</t>
  </si>
  <si>
    <t>Jaunmārupes stadiona attīstība</t>
  </si>
  <si>
    <t>Skultes stadiona attīstība</t>
  </si>
  <si>
    <t>2016-2017</t>
  </si>
  <si>
    <t>Vēsturiskās sporta informācijas iekļaušana mājaslapā</t>
  </si>
  <si>
    <t>Prioritāte</t>
  </si>
  <si>
    <t>A</t>
  </si>
  <si>
    <t>B</t>
  </si>
  <si>
    <t>Investīciju projektu sagatavošanas un ieviešanas kapacitātes stiprināšana</t>
  </si>
  <si>
    <t>Nav daļa no sporta jomas budžeta</t>
  </si>
  <si>
    <t>Pašvaldības budžets</t>
  </si>
  <si>
    <t>Jaunmārupes sporta laukuma seguma maiņa</t>
  </si>
  <si>
    <t>Pašvaldības budžets, var piesaistīt sponsoru finansējumu</t>
  </si>
  <si>
    <t>KOPĀ</t>
  </si>
  <si>
    <t>Pašvaldības ieguldījums</t>
  </si>
  <si>
    <t>Pašvaldības ieguldījums, A prior</t>
  </si>
  <si>
    <t>2016past</t>
  </si>
  <si>
    <t>2017past</t>
  </si>
  <si>
    <t>2018past</t>
  </si>
  <si>
    <t>2019past</t>
  </si>
  <si>
    <t>2020past</t>
  </si>
  <si>
    <t>2016invest</t>
  </si>
  <si>
    <t>2017invest</t>
  </si>
  <si>
    <t>2018invest</t>
  </si>
  <si>
    <t>2019invest</t>
  </si>
  <si>
    <t>2020invest</t>
  </si>
  <si>
    <t>2018-2019</t>
  </si>
  <si>
    <t>Projektēšana - 2018, būvniecība: 2019.g.</t>
  </si>
  <si>
    <t>Projektēšana - 2017, būvniecība: 2018.g.</t>
  </si>
  <si>
    <t>Investīcija, 2017.g.</t>
  </si>
  <si>
    <t>2017-2019</t>
  </si>
  <si>
    <t>2016past - pastāvīgie izdevumi gadā (sporta centra/aģentūras budžetā)</t>
  </si>
  <si>
    <t>2016invest - investīciju izdevumi</t>
  </si>
  <si>
    <t>A1</t>
  </si>
  <si>
    <t>A2</t>
  </si>
  <si>
    <t>A3</t>
  </si>
  <si>
    <t>A4</t>
  </si>
  <si>
    <t>B1</t>
  </si>
  <si>
    <t>B2</t>
  </si>
  <si>
    <t>B3</t>
  </si>
  <si>
    <t>C</t>
  </si>
  <si>
    <t>C1</t>
  </si>
  <si>
    <t>C2</t>
  </si>
  <si>
    <t>C3</t>
  </si>
  <si>
    <t>C4</t>
  </si>
  <si>
    <t>C5</t>
  </si>
  <si>
    <t>C6</t>
  </si>
  <si>
    <t>C7</t>
  </si>
  <si>
    <t>C8</t>
  </si>
  <si>
    <t>D</t>
  </si>
  <si>
    <t>D1</t>
  </si>
  <si>
    <t>D2</t>
  </si>
  <si>
    <t>D3</t>
  </si>
  <si>
    <t>D4</t>
  </si>
  <si>
    <t>D5</t>
  </si>
  <si>
    <t>D6</t>
  </si>
  <si>
    <t>D7</t>
  </si>
  <si>
    <t>D8</t>
  </si>
  <si>
    <t>D9</t>
  </si>
  <si>
    <t>D10</t>
  </si>
  <si>
    <t>D11</t>
  </si>
  <si>
    <t>E</t>
  </si>
  <si>
    <t>E1</t>
  </si>
  <si>
    <t>F</t>
  </si>
  <si>
    <t>F1</t>
  </si>
  <si>
    <t>F2</t>
  </si>
  <si>
    <t>F3</t>
  </si>
  <si>
    <t>F4</t>
  </si>
  <si>
    <t>F5</t>
  </si>
  <si>
    <t>RV1.1.</t>
  </si>
  <si>
    <t>RV5.1.</t>
  </si>
  <si>
    <t>RV2.2.</t>
  </si>
  <si>
    <t>Novadā, strauji attīstoties ne tikai sporta jomai, bet arī citām jomām, ir jāvērtē iespēja izveidot īpašu struktūrvienību, kura plāno un ievieš visus investīciju projektus, tai skaitā sporta jomā.</t>
  </si>
  <si>
    <t>Nodrošināta publiska pieeja pie skolām esošajos sporta laukumos noteiktā diennakts laikā (piem. no 17:00 līdz 22:00).</t>
  </si>
  <si>
    <t>Visi kopā</t>
  </si>
  <si>
    <t>Rādītājs</t>
  </si>
  <si>
    <t>Kopā</t>
  </si>
  <si>
    <t>Investīcijas, kopā</t>
  </si>
  <si>
    <t>Investīcijas, A prioritāte</t>
  </si>
  <si>
    <t>Papildus pastāvīgie izdevumi, kopā</t>
  </si>
  <si>
    <t>Papildus pastāvīgie izdevumi, A prioritāte</t>
  </si>
  <si>
    <t>Starpība starp prognozētajiem un rīcības plānā plānotajiem (A prioritāte) pastāvīgajiem izdevumiem</t>
  </si>
  <si>
    <t>Sporta un aktīvās atpūtas sektora pārvaldības struktūras pilnveide</t>
  </si>
  <si>
    <t>Skultes aktīvās atpūtas parka izveide</t>
  </si>
  <si>
    <t>Sākotnējas izmaksas, t.sk. biroja aprīkojums - EUR 40 000, papildus algas: EUR 72 000 gadā</t>
  </si>
  <si>
    <t>Sporta un aktīvās atpūtas konsultatīvā padome</t>
  </si>
  <si>
    <t>Pastāvīgas konsultatīvās padomes izveide Mārupes novada domē, kuras ietvaros notiek sporta un aktīvās atpūtas darba plānošana, t.sk. sabiedrisko aktivitāšu, sadarbības, notikumu kalendāra, budžeta plānošana. Padomi vada lēmējvaras pārstāvis, tā sanāk vismaz 4 reizes gadā.</t>
  </si>
  <si>
    <t>EUR 3000 mēnesī, no 2017.g.</t>
  </si>
  <si>
    <t>Kritēriju izstrāde jaunu, pašvaldības atbalstītu sporta veidu ienākšanai novadā un citi pilnveidojumi sporta nodarbību plānošanā</t>
  </si>
  <si>
    <t>Skaidri nosacījumi pašvaldības lēmumu pieņēmējiem, izvēloties, vai atbalstīt jaunus sporta veidus novadā. Simboliska, disciplinējoša vecāku līdzmaksājuma iekļaušana par sporta nodarbībām. Var iekļaut, papildinot jau esošos saistošos noteikumus</t>
  </si>
  <si>
    <t>Ik gadu tiek palielināts finansēto treneru slodžu skaits, vienas slodzes izmaksas gadā - EUR 15 000. 2016.g. - divas slodzes, 2017. - viena jauna slodze, 2018. - divas, 2019. - viena, 2020 - divas. Tiek ieguldīts jaunienākušo sporta veidu aprīkojumā un organizatoriskos izdevumos, ik gadu - pa EUR 10 000.</t>
  </si>
  <si>
    <t>Ekonomiskais izvērtējums par transporta apgādi sporta vajadzībām</t>
  </si>
  <si>
    <t>Jaunas sporta zāles izbūve skolai, ap 800 m2. Sociālekonomiskās nepieciešamības izvērtējums, projektēšana būvniecība</t>
  </si>
  <si>
    <t>Izvērtējums, projektēšana - 2018, būvniecība: 2019.g.</t>
  </si>
  <si>
    <t>Pašvaldības budžets, ES fondi</t>
  </si>
  <si>
    <t>Jaunas sporta infrastruktūras izveide pie Mārupes pamatskolas</t>
  </si>
  <si>
    <t>Īpašuma jautājumi - 2017, projektēšana - 2018, būvniecība - 2019.-2020.g.</t>
  </si>
  <si>
    <t>Projektēšana - 2016, darbi - 2017. - 2018.g.</t>
  </si>
  <si>
    <t>Noliktavas izveide Mārupes Sporta centram</t>
  </si>
  <si>
    <t>2016.g. - tehniskais projekts un ainavas kopšana, 2017.g. - investīcijas</t>
  </si>
  <si>
    <t>Pašvaldība piešķir savu zemi, izveido un uztur privātais partneris.</t>
  </si>
  <si>
    <t>Investīcijas, 2017.g. Pašvaldība iznomā nekustamo īpašumu, izveido un uztur privātais partneris.</t>
  </si>
  <si>
    <t>Pastāvīgas publiskas slidotavas attīstība</t>
  </si>
  <si>
    <t>Privātais finansējums</t>
  </si>
  <si>
    <t>Jaunu ielu vingrošanas laukumu nepieciešamības izvērtējums</t>
  </si>
  <si>
    <t>-</t>
  </si>
  <si>
    <t>2016-2018</t>
  </si>
  <si>
    <t>Investīcijas 2016.g. - 3000 EUR (investīciju plāns), no 2017.g. - EUR 5 000 gadā</t>
  </si>
  <si>
    <t>Projektēšana 2016.g.: 15 000 (atbilstoši investīciju plānam), investīcijas 2017.g.: EUR 60 000, uzturēšanas izmaksas gadā EUR 5 000</t>
  </si>
  <si>
    <t>Atbalsts EUR 50 000 gadā. Jau līdz šim bijis Sporta centra budžetā.</t>
  </si>
  <si>
    <t>Sporta jomas sabiedrisko attiecību speciālista pozīcija</t>
  </si>
  <si>
    <t>Esošā avīzes budžeta ietvaros</t>
  </si>
  <si>
    <t>no 2017</t>
  </si>
  <si>
    <t>no 2016</t>
  </si>
  <si>
    <t>Projektēšana un būvniecība - 2016</t>
  </si>
  <si>
    <t>Mārupes novada Dome</t>
  </si>
  <si>
    <t>Mārupes novada Dome, Sporta centrs</t>
  </si>
  <si>
    <t>Investīcijas</t>
  </si>
  <si>
    <t>Pastāvīgie</t>
  </si>
  <si>
    <t>Pastāvīgie, A prioritāte</t>
  </si>
  <si>
    <t>Prognozētais pieejamā finansējuma apjoms papildus pastāvīgajiem izdevumiem</t>
  </si>
  <si>
    <t>Sporta centrs, Finanšu un grāmatvedības nodaļa</t>
  </si>
  <si>
    <t>Sporta centrs</t>
  </si>
  <si>
    <t>Sporta centrs, Attīstības nodaļa</t>
  </si>
  <si>
    <t>Attīstības nodaļa</t>
  </si>
  <si>
    <t>Sporta centrs, Izglītības dienests</t>
  </si>
  <si>
    <t>Attīstības nodaļa, Sporta centrs</t>
  </si>
  <si>
    <t>Attīstības nodaļa, Labiekārtošanas dienests, Sporta centrs</t>
  </si>
  <si>
    <t>Sabiedrisko attiecību speciālists, Sporta centrs</t>
  </si>
  <si>
    <t>Sabiedrisko attiecību speciālists, Sporta centrs, Izglītības dienests</t>
  </si>
  <si>
    <t>Sabiedrisko attiecību speciālists, Labiekārtošanas dienests, Sporta centrs</t>
  </si>
  <si>
    <t>Veic sabiedrisko attiecību speciālists saziņā ar skolām</t>
  </si>
  <si>
    <t>Sporta un aktīvās atpūtas sektoru darbības pilnveide, attīstot darbību tādos virzienos, kā sporta nodarbības bērniem un jauniešiem, tautas sporta un aktīvās atpūtas attīstība, esošās un plānotās sporta infrastruktūras pārvaldība, tai skaitā gūstot ieņēmumus, kā arī pastāvīgas sadarbības nodrošināšana ar novada izglītības iestādēm, nevalstiskajām organizācijām, privātajiem uzņēmumiem, citām pašvaldībām un sporta federācijām, kā arī sabiedrības informēšanu par savām aktivitātēm un iespējām. Var īstenot pakāpeniski, piemēram, attīstot neatkarīgu grāmatvedības funkciju līdz ar baseina izbūvi.</t>
  </si>
  <si>
    <t>Ekonomiskais izvērtējums par papildus autotransporta (t.sk. autobusa) iegādi sporta norisēm novadā salīdzinājumā ar šādu transporta līdzekļu nomu</t>
  </si>
  <si>
    <t>Attīstības nodaļa, Sporta centrs, Izglītības dienests</t>
  </si>
  <si>
    <t>Uzlabots apgaismojums, četras ģērbtuves ar dušām, tualete skatītājiem</t>
  </si>
  <si>
    <t>Nodrošinātas peldēšanas apmācības iespējas arī pamatskolas audzēkņiem</t>
  </si>
  <si>
    <t>Mitriem laika apstākļiem piemērota seguma ieklāšana sporta laukumā</t>
  </si>
  <si>
    <t>Esošā stadiona uzlabošana un piemērošana sporta spēlēm, tajā skaitā paplašinot. Šim nolūkam tiks atpirkts nekustamais īpašums. Stadions uzlabots un piemērots sporta spēlēm</t>
  </si>
  <si>
    <t>Jaunmārupes dabas parka - aktīvās atpūtas vietas attīstība</t>
  </si>
  <si>
    <t>Telpas lielgabarīta sporta aprīkojuma novietošanai, šādi atbrīvojot sporta kompleksa zāli</t>
  </si>
  <si>
    <t>Parka teritorijas izveide sporta aktivitātēm, paredzot vietu dažādu aktīvās atpūtas veidu attīstībai</t>
  </si>
  <si>
    <t>Visu gadu izmantojamas publiskas slidotavas izveide ar sintētisko ledu. Pašvaldība iznomā nekustamo īpašumu, bet izveido un uztur privātais partneris</t>
  </si>
  <si>
    <t>Latvijā pirmā pilnvērtīgā disku golfa laukuma izveide ar iespēju veikt līdz 21 grozam garu trasi. Var būt daļa no aktīvās parka. Pašvaldība iznomā nekustamo īpašumu, bet izveido un uztur privātais partneris</t>
  </si>
  <si>
    <t>Jaunu ielu vingrošanas laukumu nepieciešamības izvērtējums, potenciālo vietu un attīstāmās infrastruktūras izvēle</t>
  </si>
  <si>
    <t>Izstrādāto velomaršrutu pilnveide, infrastruktūras attīstība</t>
  </si>
  <si>
    <t>Pašvaldība</t>
  </si>
  <si>
    <t xml:space="preserve">Bērnu un jauniešu treniņu kapacitātes palielināšana, atbalsts jaunu sporta veidu treniņiem </t>
  </si>
  <si>
    <t>Finansējums tiek piešķirts atbilstoši izstrādātajiem kritērijiem. Ik gadu atbalsts pieaug sakarā ar to, ka novadā pieaug bērnu un jauniešu skaits un plānots ekspluatācijā nodot jaunus sporta infrastruktūras objektus. Ik gadu tiek nodrošināta viena vai divas jaunas treneru slodzes, tajā skaitā izvērtējot, vai nepieciešams jauns. Izdevumos iekļauti summārie izdevumi par šīm papildu slodzēm</t>
  </si>
  <si>
    <t>P</t>
  </si>
  <si>
    <t>A un P prioritāte, pašvaldības ieguldījumi</t>
  </si>
  <si>
    <t>Ikgadējas sacensības / čempionāti sporta veidos, atbilstoši saistošajos noteikumos noteiktajiem kritērijiem, t.sk. sacensības starp novadiem, starp kopienām utml. Tiek atbalstīti pasākumi, kuros piedalās Mārupes novada sportisti</t>
  </si>
  <si>
    <t>Pēc sabiedrisko attiecību koncepcijas izstrādes. Nodrošināta kvalitatīvas informācijas sagatavošana un izplatīšana par novadā notiekošajiem un ar novadu saistītajiem sporta notikumiem, rezultātu apskats. Sociālo tīklu aktivitātes. Izmaksas sedz daļu slodzes, paredzot, ka šis speciālists informē arī par vienu – divām citām jomām (iespējams: kultūra, izglītība).</t>
  </si>
  <si>
    <t>Pēc sabiedrisko attiecību koncepcijas izstrādes. Novada sporta vēstures, fotomateriālu apkopošana un iekļaušana novada mājaslapā.</t>
  </si>
  <si>
    <t>Pēc sabiedrisko attiecību koncepcijas izstrādes. Sporta norisēm veltīta lapa novada ikmēneša avīzē.</t>
  </si>
  <si>
    <t>Pēc sabiedrisko attiecību koncepcijas izstrādes. Pastāvīga sporta norišu reklāma, iebraucot novadā. 5 baneri 2 - 3 pasākumiem.</t>
  </si>
  <si>
    <t>no 2017.g. maija</t>
  </si>
  <si>
    <t>Pašvaldības budžets, piesaistot sponsoru finansējumu</t>
  </si>
  <si>
    <t>Jaunu sporta iniciatīvu atbalsts Tīraines dārzu teritorijā un BMX trases apkārtnē</t>
  </si>
  <si>
    <t>Privātās sporta infrastruktūras attīstība pašvaldībai piederošajā nekustamajā īpašumā ar mērķi veicināt novadā esošo un jaunu sporta veidu (regbijs, futbols u.c.) un aktivitāšu attīstību. Izmaksas sedz privātie investori.</t>
  </si>
  <si>
    <t>Nepieciešamie ieguldījumi nav aprēķināti, tos veic privātie partneri.</t>
  </si>
  <si>
    <t>Mēnesī EUR 800, daļēja slodze, apvienojot ar daļēju slodzi vēl citā jomā, piem. kultūrā un izglītībā. Sāk strādāt 2017.g. maijā. Nav daļa no sporta jomas budžeta izdevumiem, tādēļ šīs jomas budžetā nav atainots.</t>
  </si>
  <si>
    <t>Veic sabiedrisko attiecību speciālists, finansējums ekspertu (novadpētnieku) darba atalgojumam. Nav daļa no sporta jomas budžeta izdevumiem, tādēļ šīs jomas budžetā nav atainots.</t>
  </si>
  <si>
    <t>Izveide - EUR 40 000, uzturēšana gadā EUR 5 000. Nav daļa no sporta jomas budžeta izdevumiem, tādēļ šīs jomas budžetā nav atainots.</t>
  </si>
  <si>
    <t>Projektēšana 2017, būvniecība 2018-2019.</t>
  </si>
  <si>
    <t>Pašvaldība, iespējams, ka tiek piesaistīti privātie partneri</t>
  </si>
  <si>
    <t>Līdzmaksājuma modeļa izstrāde un ieviešana</t>
  </si>
  <si>
    <t xml:space="preserve">Izvērtējums par iespējām ieviest vecāku līdzmaksājumu par bērnu un jauniešu dalību sporta interešu izglītībā, šāda līdzmaksājuma potenciālo ietekmi uz treniņu apmeklētību un budžetu, tajā skaitā administratīvajiem izdevumiem. </t>
  </si>
  <si>
    <t>Parka teritorijas izveide kopējām bērnu un jauniešu sporta aktivitātēm, ar ielu sporta laukumiem, paredzot vietu līdzās citu aktīvās atpūtas veidu attīstībai (skeitparka tuprmākā attīstība, skrituļslidošanas trase u.c.).</t>
  </si>
  <si>
    <t>2016.g. - EUR 4000 skeitparka aprīkojuma atjaunošanai un atpūtas laukuma tehniskajam projektam. Ieguldījumi ik gadu.</t>
  </si>
  <si>
    <t>Pilnvērtīga futbola un vieglatlētikas nodarbībām piemērota laukuma/ stadiona izveide Skultē ar ielu sporta laukumu.</t>
  </si>
  <si>
    <t>Tehniskā projekta atlikušais maksājums 2016.g.: EUR 7841. Būvniecības izmaksas EUR 877 200.</t>
  </si>
  <si>
    <t>Pilnvērtīga futbola un vieglatlētikas nodarbībām piemērota laukuma/ stadiona izveide Jaunmārupē ar ielu sporta, basketbola un volejbola laukumiem.</t>
  </si>
  <si>
    <t>Tehniskā projekta atlikušais maksājums - 2016.g.: EUR 9496. Būvniecības izmaksas EUR 2 700 000, no tām 2016.g. EUR 736 728.</t>
  </si>
  <si>
    <t>Augsti kvalificētu treneru piesaiste un treneru darba sasniegumu atzīmēšanas sistēmas izstrāde un ieviešana, šādi nodrošinot to ka treneru atalgojums līdzinās vai pārsniedz Mārupes novada sabiedriskajā sektorā strādājošo vidējo atalgojumu (2015.g. - EUR 741)</t>
  </si>
  <si>
    <t>2016. - finanšu piesaiste, 2017.-2018. - no pašvaldības līdzekļiem 25% no kopējām būvniecības un projektēšanas izmaksām</t>
  </si>
  <si>
    <t>Sekretāra amats (daļēja slodze) - EUR 600 mēnesī, no 2016.gada maija</t>
  </si>
  <si>
    <t>Peldbaseina būvniecība pie Mārupes vidusskolas, nodrošinot iespēju novada bērniem un jauniešiem regulāri nodarboties ar peldēšanu. 8x25 m, piemērotas ģērbtuves, dušas, autonovietnes. Pašlaik plānots pašvaldības finansējums, tomēr pastāv iespēja piesaistīt arī privāto finansējumu uz pašvaldībai izdevīgiem nosacījumiem.</t>
  </si>
  <si>
    <t>Sporta centrs (pēc administratīvās daļas attīstības)</t>
  </si>
  <si>
    <t>Mārupes vidusskolas stadiona rekonstrukcija</t>
  </si>
  <si>
    <t>Stadiona rekonstrukcija, tā piemērošana sporta spēlēm, izveidojot stadionu ar mākslīgo segumu, skrejceļu ar sintētisko segumu, tribīnes 300 skatītājiem, stadiona apgaismojumu, āra trenažierus, inventāra noliktavas.</t>
  </si>
  <si>
    <t>Nepieciešamās sporta infrastruktūras attīstība turpmākajai sporta izglītības attīstībai - sporta būve ar ar noturīgu (piem. Taraflex) segumu, kura piemērota florbolam, handbolam, tenisam u.c. nepieciešamā nekustamā īpašuma iegāde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</si>
</sst>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scheme val="minor"/>
    </font>
    <font>
      <b/>
      <sz val="10"/>
      <color rgb="FFFFFFFF"/>
      <name val="Calibri"/>
      <scheme val="minor"/>
    </font>
    <font>
      <b/>
      <sz val="12"/>
      <color theme="1"/>
      <name val="Calibri"/>
      <family val="2"/>
      <scheme val="minor"/>
    </font>
    <font>
      <u/>
      <sz val="12"/>
      <color theme="10"/>
      <name val="Calibri"/>
      <family val="2"/>
      <scheme val="minor"/>
    </font>
    <font>
      <u/>
      <sz val="12"/>
      <color theme="11"/>
      <name val="Calibri"/>
      <family val="2"/>
      <scheme val="minor"/>
    </font>
    <font>
      <sz val="10"/>
      <color rgb="FF000000"/>
      <name val="Calibri"/>
      <scheme val="minor"/>
    </font>
    <font>
      <sz val="10"/>
      <name val="Arial"/>
      <family val="2"/>
      <charset val="186"/>
    </font>
  </fonts>
  <fills count="11">
    <fill>
      <patternFill patternType="none"/>
    </fill>
    <fill>
      <patternFill patternType="gray125"/>
    </fill>
    <fill>
      <patternFill patternType="solid">
        <fgColor rgb="FF3C4959"/>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DAB2BD"/>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647B96"/>
        <bgColor indexed="64"/>
      </patternFill>
    </fill>
    <fill>
      <patternFill patternType="solid">
        <fgColor rgb="FFF2F2F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8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4">
    <xf numFmtId="0" fontId="0" fillId="0" borderId="0" xfId="0"/>
    <xf numFmtId="0" fontId="0" fillId="3" borderId="0" xfId="0" applyFill="1"/>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3" fontId="0" fillId="0" borderId="0" xfId="0" applyNumberFormat="1"/>
    <xf numFmtId="0" fontId="0" fillId="4" borderId="0" xfId="0" applyFill="1"/>
    <xf numFmtId="0" fontId="0" fillId="5" borderId="0" xfId="0" applyFill="1"/>
    <xf numFmtId="0" fontId="0" fillId="7" borderId="0" xfId="0" applyFill="1"/>
    <xf numFmtId="0" fontId="0" fillId="8" borderId="0" xfId="0" applyFill="1"/>
    <xf numFmtId="0" fontId="0" fillId="6" borderId="0" xfId="0" applyFill="1" applyAlignment="1">
      <alignment vertical="top"/>
    </xf>
    <xf numFmtId="0" fontId="2" fillId="6" borderId="0" xfId="0" applyFont="1" applyFill="1" applyAlignment="1">
      <alignment vertical="top"/>
    </xf>
    <xf numFmtId="3" fontId="2" fillId="6" borderId="0" xfId="0" applyNumberFormat="1" applyFont="1" applyFill="1" applyAlignment="1">
      <alignment vertical="top"/>
    </xf>
    <xf numFmtId="0" fontId="0" fillId="0" borderId="0" xfId="0" applyAlignment="1">
      <alignment vertical="top"/>
    </xf>
    <xf numFmtId="3" fontId="0" fillId="0" borderId="0" xfId="0" applyNumberFormat="1" applyAlignment="1">
      <alignment vertical="top"/>
    </xf>
    <xf numFmtId="0" fontId="0" fillId="3" borderId="0" xfId="0" applyFill="1" applyAlignment="1">
      <alignment vertical="top"/>
    </xf>
    <xf numFmtId="0" fontId="2" fillId="3" borderId="0" xfId="0" applyFont="1" applyFill="1" applyAlignment="1">
      <alignment vertical="top" wrapText="1"/>
    </xf>
    <xf numFmtId="0" fontId="0" fillId="3" borderId="0" xfId="0" applyFill="1" applyAlignment="1">
      <alignment vertical="top" wrapText="1"/>
    </xf>
    <xf numFmtId="3" fontId="2" fillId="3" borderId="0" xfId="0" applyNumberFormat="1" applyFont="1" applyFill="1" applyAlignment="1">
      <alignment vertical="top"/>
    </xf>
    <xf numFmtId="0" fontId="0" fillId="0" borderId="0" xfId="0" applyAlignment="1">
      <alignment vertical="top" wrapText="1"/>
    </xf>
    <xf numFmtId="3" fontId="0" fillId="0" borderId="0" xfId="0" applyNumberFormat="1" applyAlignment="1">
      <alignment vertical="top"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9" borderId="5" xfId="0" applyFont="1" applyFill="1" applyBorder="1" applyAlignment="1">
      <alignment horizontal="left" vertical="center" wrapText="1"/>
    </xf>
    <xf numFmtId="3" fontId="5" fillId="10" borderId="6" xfId="0" applyNumberFormat="1" applyFont="1" applyFill="1" applyBorder="1" applyAlignment="1">
      <alignment horizontal="right" vertical="center" wrapText="1"/>
    </xf>
  </cellXfs>
  <cellStyles count="84">
    <cellStyle name="Hipersaite" xfId="1" builtinId="8" hidden="1"/>
    <cellStyle name="Hipersaite" xfId="3" builtinId="8" hidden="1"/>
    <cellStyle name="Hipersaite" xfId="5" builtinId="8" hidden="1"/>
    <cellStyle name="Hipersaite" xfId="7" builtinId="8" hidden="1"/>
    <cellStyle name="Hipersaite" xfId="9" builtinId="8" hidden="1"/>
    <cellStyle name="Hipersaite" xfId="11" builtinId="8" hidden="1"/>
    <cellStyle name="Hipersaite" xfId="13" builtinId="8" hidden="1"/>
    <cellStyle name="Hipersaite" xfId="15" builtinId="8" hidden="1"/>
    <cellStyle name="Hipersaite" xfId="17" builtinId="8" hidden="1"/>
    <cellStyle name="Hipersaite" xfId="19" builtinId="8" hidden="1"/>
    <cellStyle name="Hipersaite" xfId="21" builtinId="8" hidden="1"/>
    <cellStyle name="Hipersaite" xfId="23" builtinId="8" hidden="1"/>
    <cellStyle name="Hipersaite" xfId="25" builtinId="8" hidden="1"/>
    <cellStyle name="Hipersaite" xfId="27" builtinId="8" hidden="1"/>
    <cellStyle name="Hipersaite" xfId="29" builtinId="8" hidden="1"/>
    <cellStyle name="Hipersaite" xfId="31" builtinId="8" hidden="1"/>
    <cellStyle name="Hipersaite" xfId="33" builtinId="8" hidden="1"/>
    <cellStyle name="Hipersaite" xfId="35" builtinId="8" hidden="1"/>
    <cellStyle name="Hipersaite" xfId="37" builtinId="8" hidden="1"/>
    <cellStyle name="Hipersaite" xfId="39" builtinId="8" hidden="1"/>
    <cellStyle name="Hipersaite" xfId="41" builtinId="8" hidden="1"/>
    <cellStyle name="Hipersaite" xfId="43" builtinId="8" hidden="1"/>
    <cellStyle name="Hipersaite" xfId="45" builtinId="8" hidden="1"/>
    <cellStyle name="Hipersaite" xfId="47" builtinId="8" hidden="1"/>
    <cellStyle name="Hipersaite" xfId="49" builtinId="8" hidden="1"/>
    <cellStyle name="Hipersaite" xfId="51" builtinId="8" hidden="1"/>
    <cellStyle name="Hipersaite" xfId="53" builtinId="8" hidden="1"/>
    <cellStyle name="Hipersaite" xfId="55" builtinId="8" hidden="1"/>
    <cellStyle name="Hipersaite" xfId="57" builtinId="8" hidden="1"/>
    <cellStyle name="Hipersaite" xfId="60" builtinId="8" hidden="1"/>
    <cellStyle name="Hipersaite" xfId="62" builtinId="8" hidden="1"/>
    <cellStyle name="Hipersaite" xfId="64" builtinId="8" hidden="1"/>
    <cellStyle name="Hipersaite" xfId="66" builtinId="8" hidden="1"/>
    <cellStyle name="Hipersaite" xfId="68" builtinId="8" hidden="1"/>
    <cellStyle name="Hipersaite" xfId="70" builtinId="8" hidden="1"/>
    <cellStyle name="Hipersaite" xfId="72" builtinId="8" hidden="1"/>
    <cellStyle name="Hipersaite" xfId="74" builtinId="8" hidden="1"/>
    <cellStyle name="Hipersaite" xfId="76" builtinId="8" hidden="1"/>
    <cellStyle name="Hipersaite" xfId="78" builtinId="8" hidden="1"/>
    <cellStyle name="Hipersaite" xfId="80" builtinId="8" hidden="1"/>
    <cellStyle name="Hipersaite" xfId="82" builtinId="8" hidden="1"/>
    <cellStyle name="Izmantota hipersaite" xfId="2" builtinId="9" hidden="1"/>
    <cellStyle name="Izmantota hipersaite" xfId="4" builtinId="9" hidden="1"/>
    <cellStyle name="Izmantota hipersaite" xfId="6" builtinId="9" hidden="1"/>
    <cellStyle name="Izmantota hipersaite" xfId="8" builtinId="9" hidden="1"/>
    <cellStyle name="Izmantota hipersaite" xfId="10" builtinId="9" hidden="1"/>
    <cellStyle name="Izmantota hipersaite" xfId="12" builtinId="9" hidden="1"/>
    <cellStyle name="Izmantota hipersaite" xfId="14" builtinId="9" hidden="1"/>
    <cellStyle name="Izmantota hipersaite" xfId="16" builtinId="9" hidden="1"/>
    <cellStyle name="Izmantota hipersaite" xfId="18" builtinId="9" hidden="1"/>
    <cellStyle name="Izmantota hipersaite" xfId="20" builtinId="9" hidden="1"/>
    <cellStyle name="Izmantota hipersaite" xfId="22" builtinId="9" hidden="1"/>
    <cellStyle name="Izmantota hipersaite" xfId="24" builtinId="9" hidden="1"/>
    <cellStyle name="Izmantota hipersaite" xfId="26" builtinId="9" hidden="1"/>
    <cellStyle name="Izmantota hipersaite" xfId="28" builtinId="9" hidden="1"/>
    <cellStyle name="Izmantota hipersaite" xfId="30" builtinId="9" hidden="1"/>
    <cellStyle name="Izmantota hipersaite" xfId="32" builtinId="9" hidden="1"/>
    <cellStyle name="Izmantota hipersaite" xfId="34" builtinId="9" hidden="1"/>
    <cellStyle name="Izmantota hipersaite" xfId="36" builtinId="9" hidden="1"/>
    <cellStyle name="Izmantota hipersaite" xfId="38" builtinId="9" hidden="1"/>
    <cellStyle name="Izmantota hipersaite" xfId="40" builtinId="9" hidden="1"/>
    <cellStyle name="Izmantota hipersaite" xfId="42" builtinId="9" hidden="1"/>
    <cellStyle name="Izmantota hipersaite" xfId="44" builtinId="9" hidden="1"/>
    <cellStyle name="Izmantota hipersaite" xfId="46" builtinId="9" hidden="1"/>
    <cellStyle name="Izmantota hipersaite" xfId="48" builtinId="9" hidden="1"/>
    <cellStyle name="Izmantota hipersaite" xfId="50" builtinId="9" hidden="1"/>
    <cellStyle name="Izmantota hipersaite" xfId="52" builtinId="9" hidden="1"/>
    <cellStyle name="Izmantota hipersaite" xfId="54" builtinId="9" hidden="1"/>
    <cellStyle name="Izmantota hipersaite" xfId="56" builtinId="9" hidden="1"/>
    <cellStyle name="Izmantota hipersaite" xfId="58" builtinId="9" hidden="1"/>
    <cellStyle name="Izmantota hipersaite" xfId="61" builtinId="9" hidden="1"/>
    <cellStyle name="Izmantota hipersaite" xfId="63" builtinId="9" hidden="1"/>
    <cellStyle name="Izmantota hipersaite" xfId="65" builtinId="9" hidden="1"/>
    <cellStyle name="Izmantota hipersaite" xfId="67" builtinId="9" hidden="1"/>
    <cellStyle name="Izmantota hipersaite" xfId="69" builtinId="9" hidden="1"/>
    <cellStyle name="Izmantota hipersaite" xfId="71" builtinId="9" hidden="1"/>
    <cellStyle name="Izmantota hipersaite" xfId="73" builtinId="9" hidden="1"/>
    <cellStyle name="Izmantota hipersaite" xfId="75" builtinId="9" hidden="1"/>
    <cellStyle name="Izmantota hipersaite" xfId="77" builtinId="9" hidden="1"/>
    <cellStyle name="Izmantota hipersaite" xfId="79" builtinId="9" hidden="1"/>
    <cellStyle name="Izmantota hipersaite" xfId="81" builtinId="9" hidden="1"/>
    <cellStyle name="Izmantota hipersaite" xfId="83" builtinId="9" hidden="1"/>
    <cellStyle name="Normal 10" xfId="59"/>
    <cellStyle name="Parasts" xfId="0" builtinId="0"/>
  </cellStyles>
  <dxfs count="0"/>
  <tableStyles count="0" defaultTableStyle="TableStyleMedium9" defaultPivotStyle="PivotStyleMedium7"/>
  <colors>
    <mruColors>
      <color rgb="FFDAB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abSelected="1" workbookViewId="0">
      <pane ySplit="3" topLeftCell="A17" activePane="bottomLeft" state="frozen"/>
      <selection activeCell="C1" sqref="C1"/>
      <selection pane="bottomLeft" activeCell="D21" sqref="D21"/>
    </sheetView>
  </sheetViews>
  <sheetFormatPr defaultColWidth="11" defaultRowHeight="15.75" outlineLevelCol="1" x14ac:dyDescent="0.25"/>
  <cols>
    <col min="1" max="1" width="4" customWidth="1"/>
    <col min="2" max="2" width="7" customWidth="1"/>
    <col min="3" max="3" width="28.875" customWidth="1"/>
    <col min="4" max="4" width="50.875" customWidth="1"/>
    <col min="5" max="5" width="29.5" customWidth="1"/>
    <col min="6" max="6" width="19" customWidth="1"/>
    <col min="7" max="7" width="7.375" customWidth="1"/>
    <col min="8" max="8" width="17.125" customWidth="1"/>
    <col min="9" max="9" width="4.375" customWidth="1" collapsed="1"/>
    <col min="10" max="10" width="12.625" customWidth="1"/>
    <col min="11" max="11" width="11" customWidth="1"/>
    <col min="12" max="12" width="12.625" customWidth="1"/>
    <col min="13" max="13" width="7.5" customWidth="1"/>
    <col min="14" max="14" width="9.625" customWidth="1"/>
    <col min="15" max="15" width="7.5" customWidth="1"/>
    <col min="16" max="16" width="9.125" customWidth="1"/>
    <col min="17" max="17" width="7.5" customWidth="1"/>
    <col min="18" max="18" width="9.125" customWidth="1"/>
    <col min="19" max="19" width="7.5" customWidth="1"/>
    <col min="20" max="20" width="9.125" customWidth="1"/>
    <col min="21" max="21" width="7.625" customWidth="1"/>
    <col min="22" max="22" width="9.125" customWidth="1"/>
    <col min="23" max="23" width="7.5" customWidth="1"/>
    <col min="24" max="24" width="9.625" customWidth="1" outlineLevel="1"/>
    <col min="25" max="25" width="7.5" customWidth="1" outlineLevel="1"/>
    <col min="26" max="26" width="9.125" customWidth="1" outlineLevel="1"/>
    <col min="27" max="27" width="7.5" customWidth="1" outlineLevel="1"/>
    <col min="28" max="28" width="9.125" customWidth="1" outlineLevel="1"/>
    <col min="29" max="29" width="7.5" customWidth="1" outlineLevel="1"/>
    <col min="30" max="30" width="9.125" customWidth="1" outlineLevel="1"/>
    <col min="31" max="31" width="7.625" customWidth="1" outlineLevel="1"/>
    <col min="32" max="32" width="9.125" customWidth="1" outlineLevel="1"/>
  </cols>
  <sheetData>
    <row r="1" spans="1:36" x14ac:dyDescent="0.25">
      <c r="J1" t="s">
        <v>226</v>
      </c>
    </row>
    <row r="2" spans="1:36" x14ac:dyDescent="0.25">
      <c r="J2" t="s">
        <v>227</v>
      </c>
      <c r="M2" s="7" t="s">
        <v>269</v>
      </c>
      <c r="N2" s="7"/>
      <c r="O2" s="7"/>
      <c r="P2" s="7"/>
      <c r="Q2" s="7"/>
      <c r="R2" s="7"/>
      <c r="S2" s="7"/>
      <c r="T2" s="7"/>
      <c r="U2" s="7"/>
      <c r="V2" s="7"/>
      <c r="W2" s="8" t="s">
        <v>345</v>
      </c>
      <c r="X2" s="8"/>
      <c r="Y2" s="8"/>
      <c r="Z2" s="8"/>
      <c r="AA2" s="8"/>
      <c r="AB2" s="8"/>
      <c r="AC2" s="8"/>
      <c r="AD2" s="8"/>
      <c r="AE2" s="8"/>
      <c r="AF2" s="8"/>
    </row>
    <row r="3" spans="1:36" ht="38.25" x14ac:dyDescent="0.25">
      <c r="A3" s="2" t="s">
        <v>0</v>
      </c>
      <c r="B3" s="2" t="s">
        <v>1</v>
      </c>
      <c r="C3" s="2" t="s">
        <v>2</v>
      </c>
      <c r="D3" s="2" t="s">
        <v>3</v>
      </c>
      <c r="E3" s="2" t="s">
        <v>12</v>
      </c>
      <c r="F3" s="2" t="s">
        <v>4</v>
      </c>
      <c r="G3" s="2" t="s">
        <v>5</v>
      </c>
      <c r="H3" s="2" t="s">
        <v>6</v>
      </c>
      <c r="I3" s="2" t="s">
        <v>200</v>
      </c>
      <c r="J3" s="2" t="s">
        <v>11</v>
      </c>
      <c r="K3" s="3" t="s">
        <v>209</v>
      </c>
      <c r="L3" s="3" t="s">
        <v>210</v>
      </c>
      <c r="M3" s="3" t="s">
        <v>211</v>
      </c>
      <c r="N3" s="3" t="s">
        <v>216</v>
      </c>
      <c r="O3" s="3" t="s">
        <v>212</v>
      </c>
      <c r="P3" s="3" t="s">
        <v>217</v>
      </c>
      <c r="Q3" s="3" t="s">
        <v>213</v>
      </c>
      <c r="R3" s="3" t="s">
        <v>218</v>
      </c>
      <c r="S3" s="3" t="s">
        <v>214</v>
      </c>
      <c r="T3" s="3" t="s">
        <v>219</v>
      </c>
      <c r="U3" s="3" t="s">
        <v>215</v>
      </c>
      <c r="V3" s="3" t="s">
        <v>220</v>
      </c>
      <c r="W3" s="3" t="s">
        <v>211</v>
      </c>
      <c r="X3" s="3" t="s">
        <v>216</v>
      </c>
      <c r="Y3" s="3" t="s">
        <v>212</v>
      </c>
      <c r="Z3" s="3" t="s">
        <v>217</v>
      </c>
      <c r="AA3" s="3" t="s">
        <v>213</v>
      </c>
      <c r="AB3" s="3" t="s">
        <v>218</v>
      </c>
      <c r="AC3" s="3" t="s">
        <v>214</v>
      </c>
      <c r="AD3" s="3" t="s">
        <v>219</v>
      </c>
      <c r="AE3" s="3" t="s">
        <v>215</v>
      </c>
      <c r="AF3" s="3" t="s">
        <v>220</v>
      </c>
      <c r="AG3" s="3" t="s">
        <v>312</v>
      </c>
      <c r="AH3" s="3" t="s">
        <v>313</v>
      </c>
      <c r="AI3" s="3" t="s">
        <v>273</v>
      </c>
      <c r="AJ3" s="3" t="s">
        <v>314</v>
      </c>
    </row>
    <row r="4" spans="1:36" s="12" customFormat="1" x14ac:dyDescent="0.25">
      <c r="A4" s="9"/>
      <c r="B4" s="9"/>
      <c r="C4" s="10" t="s">
        <v>208</v>
      </c>
      <c r="D4" s="9"/>
      <c r="E4" s="9"/>
      <c r="F4" s="9"/>
      <c r="G4" s="9"/>
      <c r="H4" s="9"/>
      <c r="I4" s="9"/>
      <c r="J4" s="11">
        <f t="shared" ref="J4:AF4" si="0">SUM(J5,J11,J15,J24,J37,J39)</f>
        <v>18400963</v>
      </c>
      <c r="K4" s="11">
        <f t="shared" si="0"/>
        <v>16579963</v>
      </c>
      <c r="L4" s="11">
        <f t="shared" si="0"/>
        <v>9311696</v>
      </c>
      <c r="M4" s="11">
        <f t="shared" si="0"/>
        <v>102000</v>
      </c>
      <c r="N4" s="11">
        <f t="shared" si="0"/>
        <v>1246291</v>
      </c>
      <c r="O4" s="11">
        <f t="shared" si="0"/>
        <v>285400</v>
      </c>
      <c r="P4" s="11">
        <f t="shared" si="0"/>
        <v>2758272</v>
      </c>
      <c r="Q4" s="11">
        <f t="shared" si="0"/>
        <v>280600</v>
      </c>
      <c r="R4" s="11">
        <f t="shared" si="0"/>
        <v>5845000</v>
      </c>
      <c r="S4" s="11">
        <f t="shared" si="0"/>
        <v>295600</v>
      </c>
      <c r="T4" s="11">
        <f t="shared" si="0"/>
        <v>3860000</v>
      </c>
      <c r="U4" s="11">
        <f t="shared" si="0"/>
        <v>365600</v>
      </c>
      <c r="V4" s="11">
        <f t="shared" si="0"/>
        <v>3362200</v>
      </c>
      <c r="W4" s="11">
        <f t="shared" si="0"/>
        <v>102000</v>
      </c>
      <c r="X4" s="11">
        <f t="shared" si="0"/>
        <v>820224</v>
      </c>
      <c r="Y4" s="11">
        <f t="shared" si="0"/>
        <v>278400</v>
      </c>
      <c r="Z4" s="11">
        <f t="shared" si="0"/>
        <v>1258272</v>
      </c>
      <c r="AA4" s="11">
        <f t="shared" si="0"/>
        <v>276600</v>
      </c>
      <c r="AB4" s="11">
        <f t="shared" si="0"/>
        <v>4025000</v>
      </c>
      <c r="AC4" s="11">
        <f t="shared" si="0"/>
        <v>291600</v>
      </c>
      <c r="AD4" s="11">
        <f t="shared" si="0"/>
        <v>2545000</v>
      </c>
      <c r="AE4" s="11">
        <f t="shared" si="0"/>
        <v>361600</v>
      </c>
      <c r="AF4" s="11">
        <f t="shared" si="0"/>
        <v>45000</v>
      </c>
      <c r="AG4" s="13">
        <f>SUM(N4,P4,R4,T4,V4)</f>
        <v>17071763</v>
      </c>
      <c r="AH4" s="13">
        <f>SUM(M4,O4,Q4,S4,U4)</f>
        <v>1329200</v>
      </c>
      <c r="AI4" s="13">
        <f>SUM(X4,Z4,AB4,AD4,AF4)</f>
        <v>8693496</v>
      </c>
      <c r="AJ4" s="13">
        <f>SUM(W4,Y4,AA4,AC4,AE4)</f>
        <v>1310200</v>
      </c>
    </row>
    <row r="5" spans="1:36" s="12" customFormat="1" ht="31.5" x14ac:dyDescent="0.25">
      <c r="A5" s="14" t="s">
        <v>201</v>
      </c>
      <c r="B5" s="14"/>
      <c r="C5" s="15" t="s">
        <v>7</v>
      </c>
      <c r="D5" s="16"/>
      <c r="E5" s="16"/>
      <c r="F5" s="14"/>
      <c r="G5" s="14"/>
      <c r="H5" s="14"/>
      <c r="I5" s="14"/>
      <c r="J5" s="17">
        <f t="shared" ref="J5:AF5" si="1">SUM(J6:J9)</f>
        <v>361600</v>
      </c>
      <c r="K5" s="17">
        <f t="shared" si="1"/>
        <v>361600</v>
      </c>
      <c r="L5" s="17">
        <f t="shared" si="1"/>
        <v>361600</v>
      </c>
      <c r="M5" s="17">
        <f t="shared" si="1"/>
        <v>4800</v>
      </c>
      <c r="N5" s="17">
        <f t="shared" si="1"/>
        <v>0</v>
      </c>
      <c r="O5" s="17">
        <f t="shared" si="1"/>
        <v>79200</v>
      </c>
      <c r="P5" s="17">
        <f t="shared" si="1"/>
        <v>40000</v>
      </c>
      <c r="Q5" s="17">
        <f t="shared" si="1"/>
        <v>79200</v>
      </c>
      <c r="R5" s="17">
        <f t="shared" si="1"/>
        <v>0</v>
      </c>
      <c r="S5" s="17">
        <f t="shared" si="1"/>
        <v>79200</v>
      </c>
      <c r="T5" s="17">
        <f t="shared" si="1"/>
        <v>0</v>
      </c>
      <c r="U5" s="17">
        <f t="shared" si="1"/>
        <v>79200</v>
      </c>
      <c r="V5" s="17">
        <f t="shared" si="1"/>
        <v>0</v>
      </c>
      <c r="W5" s="17">
        <f t="shared" si="1"/>
        <v>4800</v>
      </c>
      <c r="X5" s="17">
        <f t="shared" si="1"/>
        <v>0</v>
      </c>
      <c r="Y5" s="17">
        <f t="shared" si="1"/>
        <v>79200</v>
      </c>
      <c r="Z5" s="17">
        <f t="shared" si="1"/>
        <v>40000</v>
      </c>
      <c r="AA5" s="17">
        <f t="shared" si="1"/>
        <v>79200</v>
      </c>
      <c r="AB5" s="17">
        <f t="shared" si="1"/>
        <v>0</v>
      </c>
      <c r="AC5" s="17">
        <f t="shared" si="1"/>
        <v>79200</v>
      </c>
      <c r="AD5" s="17">
        <f t="shared" si="1"/>
        <v>0</v>
      </c>
      <c r="AE5" s="17">
        <f t="shared" si="1"/>
        <v>79200</v>
      </c>
      <c r="AF5" s="17">
        <f t="shared" si="1"/>
        <v>0</v>
      </c>
      <c r="AH5" s="13"/>
    </row>
    <row r="6" spans="1:36" s="12" customFormat="1" ht="173.25" x14ac:dyDescent="0.25">
      <c r="A6" s="12" t="s">
        <v>228</v>
      </c>
      <c r="B6" s="12" t="s">
        <v>265</v>
      </c>
      <c r="C6" s="18" t="s">
        <v>277</v>
      </c>
      <c r="D6" s="18" t="s">
        <v>327</v>
      </c>
      <c r="E6" s="18" t="s">
        <v>279</v>
      </c>
      <c r="F6" s="12" t="s">
        <v>205</v>
      </c>
      <c r="G6" s="12" t="s">
        <v>307</v>
      </c>
      <c r="H6" s="12" t="s">
        <v>310</v>
      </c>
      <c r="I6" s="12" t="s">
        <v>201</v>
      </c>
      <c r="J6" s="13">
        <f>SUM(M6:V6)</f>
        <v>328000</v>
      </c>
      <c r="K6" s="12">
        <v>328000</v>
      </c>
      <c r="L6" s="12">
        <v>328000</v>
      </c>
      <c r="O6" s="12">
        <v>72000</v>
      </c>
      <c r="P6" s="12">
        <v>40000</v>
      </c>
      <c r="Q6" s="12">
        <v>72000</v>
      </c>
      <c r="S6" s="12">
        <v>72000</v>
      </c>
      <c r="U6" s="12">
        <v>72000</v>
      </c>
      <c r="Y6" s="12">
        <v>72000</v>
      </c>
      <c r="Z6" s="12">
        <v>40000</v>
      </c>
      <c r="AA6" s="12">
        <v>72000</v>
      </c>
      <c r="AC6" s="12">
        <v>72000</v>
      </c>
      <c r="AE6" s="12">
        <v>72000</v>
      </c>
      <c r="AH6" s="13"/>
    </row>
    <row r="7" spans="1:36" s="12" customFormat="1" ht="78.75" x14ac:dyDescent="0.25">
      <c r="A7" s="12" t="s">
        <v>229</v>
      </c>
      <c r="B7" s="12" t="s">
        <v>265</v>
      </c>
      <c r="C7" s="18" t="s">
        <v>280</v>
      </c>
      <c r="D7" s="18" t="s">
        <v>281</v>
      </c>
      <c r="E7" s="18" t="s">
        <v>371</v>
      </c>
      <c r="F7" s="12" t="s">
        <v>341</v>
      </c>
      <c r="G7" s="12" t="s">
        <v>308</v>
      </c>
      <c r="H7" s="12" t="s">
        <v>310</v>
      </c>
      <c r="I7" s="12" t="s">
        <v>201</v>
      </c>
      <c r="J7" s="13">
        <f t="shared" ref="J7:J9" si="2">SUM(M7:V7)</f>
        <v>33600</v>
      </c>
      <c r="K7" s="12">
        <v>33600</v>
      </c>
      <c r="L7" s="12">
        <v>33600</v>
      </c>
      <c r="M7" s="12">
        <v>4800</v>
      </c>
      <c r="O7" s="12">
        <v>7200</v>
      </c>
      <c r="Q7" s="12">
        <v>7200</v>
      </c>
      <c r="S7" s="12">
        <v>7200</v>
      </c>
      <c r="U7" s="12">
        <v>7200</v>
      </c>
      <c r="W7" s="12">
        <v>4800</v>
      </c>
      <c r="Y7" s="12">
        <v>7200</v>
      </c>
      <c r="AA7" s="12">
        <v>7200</v>
      </c>
      <c r="AC7" s="12">
        <v>7200</v>
      </c>
      <c r="AE7" s="12">
        <v>7200</v>
      </c>
      <c r="AH7" s="13"/>
    </row>
    <row r="8" spans="1:36" s="12" customFormat="1" ht="78.75" x14ac:dyDescent="0.25">
      <c r="A8" s="12" t="s">
        <v>230</v>
      </c>
      <c r="B8" s="12" t="s">
        <v>265</v>
      </c>
      <c r="C8" s="18" t="s">
        <v>283</v>
      </c>
      <c r="D8" s="18" t="s">
        <v>284</v>
      </c>
      <c r="E8" s="18" t="s">
        <v>21</v>
      </c>
      <c r="G8" s="12" t="s">
        <v>308</v>
      </c>
      <c r="H8" s="12" t="s">
        <v>311</v>
      </c>
      <c r="I8" s="12" t="s">
        <v>201</v>
      </c>
      <c r="J8" s="13">
        <f t="shared" si="2"/>
        <v>0</v>
      </c>
      <c r="K8" s="12">
        <v>0</v>
      </c>
      <c r="L8" s="12">
        <v>0</v>
      </c>
      <c r="AH8" s="13"/>
    </row>
    <row r="9" spans="1:36" s="12" customFormat="1" ht="63" x14ac:dyDescent="0.25">
      <c r="A9" s="12" t="s">
        <v>231</v>
      </c>
      <c r="B9" s="12" t="s">
        <v>265</v>
      </c>
      <c r="C9" s="18" t="s">
        <v>203</v>
      </c>
      <c r="D9" s="18" t="s">
        <v>267</v>
      </c>
      <c r="E9" s="18" t="s">
        <v>204</v>
      </c>
      <c r="F9" s="12" t="s">
        <v>205</v>
      </c>
      <c r="G9" s="12" t="s">
        <v>308</v>
      </c>
      <c r="H9" s="12" t="s">
        <v>310</v>
      </c>
      <c r="I9" s="12" t="s">
        <v>201</v>
      </c>
      <c r="J9" s="13">
        <f t="shared" si="2"/>
        <v>0</v>
      </c>
      <c r="K9" s="12">
        <v>0</v>
      </c>
      <c r="L9" s="12">
        <v>0</v>
      </c>
      <c r="AH9" s="13"/>
    </row>
    <row r="10" spans="1:36" s="12" customFormat="1" ht="63" x14ac:dyDescent="0.25">
      <c r="A10" s="12" t="s">
        <v>231</v>
      </c>
      <c r="B10" s="12" t="s">
        <v>265</v>
      </c>
      <c r="C10" s="18" t="s">
        <v>361</v>
      </c>
      <c r="D10" s="18" t="s">
        <v>362</v>
      </c>
      <c r="E10" s="18" t="s">
        <v>21</v>
      </c>
      <c r="G10" s="12">
        <v>2016</v>
      </c>
      <c r="H10" s="12" t="s">
        <v>311</v>
      </c>
      <c r="I10" s="12" t="s">
        <v>201</v>
      </c>
      <c r="J10" s="13">
        <v>0</v>
      </c>
      <c r="K10" s="12">
        <v>0</v>
      </c>
      <c r="L10" s="12">
        <v>0</v>
      </c>
      <c r="AH10" s="13"/>
    </row>
    <row r="11" spans="1:36" s="12" customFormat="1" ht="31.5" x14ac:dyDescent="0.25">
      <c r="A11" s="14" t="s">
        <v>202</v>
      </c>
      <c r="B11" s="14"/>
      <c r="C11" s="15" t="s">
        <v>52</v>
      </c>
      <c r="D11" s="16"/>
      <c r="E11" s="16"/>
      <c r="F11" s="14"/>
      <c r="G11" s="14"/>
      <c r="H11" s="14"/>
      <c r="I11" s="14"/>
      <c r="J11" s="17">
        <f t="shared" ref="J11:AF11" si="3">SUM(J12:J14)</f>
        <v>554000</v>
      </c>
      <c r="K11" s="17">
        <f t="shared" si="3"/>
        <v>554000</v>
      </c>
      <c r="L11" s="17">
        <f t="shared" si="3"/>
        <v>554000</v>
      </c>
      <c r="M11" s="17">
        <f t="shared" si="3"/>
        <v>40000</v>
      </c>
      <c r="N11" s="17">
        <f t="shared" si="3"/>
        <v>0</v>
      </c>
      <c r="O11" s="17">
        <f t="shared" si="3"/>
        <v>91000</v>
      </c>
      <c r="P11" s="17">
        <f t="shared" si="3"/>
        <v>0</v>
      </c>
      <c r="Q11" s="17">
        <f t="shared" si="3"/>
        <v>121000</v>
      </c>
      <c r="R11" s="17">
        <f t="shared" si="3"/>
        <v>0</v>
      </c>
      <c r="S11" s="17">
        <f t="shared" si="3"/>
        <v>136000</v>
      </c>
      <c r="T11" s="17">
        <f t="shared" si="3"/>
        <v>0</v>
      </c>
      <c r="U11" s="17">
        <f t="shared" si="3"/>
        <v>166000</v>
      </c>
      <c r="V11" s="17">
        <f t="shared" si="3"/>
        <v>0</v>
      </c>
      <c r="W11" s="17">
        <f t="shared" si="3"/>
        <v>40000</v>
      </c>
      <c r="X11" s="17">
        <f t="shared" si="3"/>
        <v>0</v>
      </c>
      <c r="Y11" s="17">
        <f t="shared" si="3"/>
        <v>91000</v>
      </c>
      <c r="Z11" s="17">
        <f t="shared" si="3"/>
        <v>0</v>
      </c>
      <c r="AA11" s="17">
        <f t="shared" si="3"/>
        <v>121000</v>
      </c>
      <c r="AB11" s="17">
        <f t="shared" si="3"/>
        <v>0</v>
      </c>
      <c r="AC11" s="17">
        <f t="shared" si="3"/>
        <v>136000</v>
      </c>
      <c r="AD11" s="17">
        <f t="shared" si="3"/>
        <v>0</v>
      </c>
      <c r="AE11" s="17">
        <f t="shared" si="3"/>
        <v>166000</v>
      </c>
      <c r="AF11" s="17">
        <f t="shared" si="3"/>
        <v>0</v>
      </c>
      <c r="AH11" s="13"/>
    </row>
    <row r="12" spans="1:36" s="12" customFormat="1" ht="78.75" x14ac:dyDescent="0.25">
      <c r="A12" s="12" t="s">
        <v>232</v>
      </c>
      <c r="B12" s="12" t="s">
        <v>264</v>
      </c>
      <c r="C12" s="18" t="s">
        <v>33</v>
      </c>
      <c r="D12" s="18" t="s">
        <v>369</v>
      </c>
      <c r="E12" s="18" t="s">
        <v>282</v>
      </c>
      <c r="F12" s="12" t="s">
        <v>205</v>
      </c>
      <c r="G12" s="12" t="s">
        <v>308</v>
      </c>
      <c r="H12" s="12" t="s">
        <v>316</v>
      </c>
      <c r="I12" s="12" t="s">
        <v>201</v>
      </c>
      <c r="J12" s="13">
        <f t="shared" ref="J12:J14" si="4">SUM(M12:V12)</f>
        <v>144000</v>
      </c>
      <c r="K12" s="13">
        <v>144000</v>
      </c>
      <c r="L12" s="13">
        <v>144000</v>
      </c>
      <c r="M12" s="13"/>
      <c r="N12" s="13"/>
      <c r="O12" s="13">
        <v>36000</v>
      </c>
      <c r="P12" s="13"/>
      <c r="Q12" s="13">
        <v>36000</v>
      </c>
      <c r="R12" s="13"/>
      <c r="S12" s="13">
        <v>36000</v>
      </c>
      <c r="T12" s="13"/>
      <c r="U12" s="13">
        <v>36000</v>
      </c>
      <c r="V12" s="13"/>
      <c r="W12" s="13"/>
      <c r="X12" s="13"/>
      <c r="Y12" s="13">
        <v>36000</v>
      </c>
      <c r="Z12" s="13"/>
      <c r="AA12" s="13">
        <v>36000</v>
      </c>
      <c r="AB12" s="13"/>
      <c r="AC12" s="13">
        <v>36000</v>
      </c>
      <c r="AD12" s="13"/>
      <c r="AE12" s="13">
        <v>36000</v>
      </c>
      <c r="AF12" s="13"/>
      <c r="AH12" s="13"/>
    </row>
    <row r="13" spans="1:36" s="12" customFormat="1" ht="157.5" x14ac:dyDescent="0.25">
      <c r="A13" s="12" t="s">
        <v>233</v>
      </c>
      <c r="B13" s="12" t="s">
        <v>264</v>
      </c>
      <c r="C13" s="18" t="s">
        <v>342</v>
      </c>
      <c r="D13" s="18" t="s">
        <v>343</v>
      </c>
      <c r="E13" s="19" t="s">
        <v>285</v>
      </c>
      <c r="F13" s="12" t="s">
        <v>205</v>
      </c>
      <c r="G13" s="12" t="s">
        <v>308</v>
      </c>
      <c r="H13" s="12" t="s">
        <v>317</v>
      </c>
      <c r="I13" s="12" t="s">
        <v>201</v>
      </c>
      <c r="J13" s="13">
        <f t="shared" si="4"/>
        <v>410000</v>
      </c>
      <c r="K13" s="13">
        <v>410000</v>
      </c>
      <c r="L13" s="13">
        <v>410000</v>
      </c>
      <c r="M13" s="13">
        <v>40000</v>
      </c>
      <c r="N13" s="13"/>
      <c r="O13" s="13">
        <v>55000</v>
      </c>
      <c r="P13" s="13"/>
      <c r="Q13" s="13">
        <v>85000</v>
      </c>
      <c r="R13" s="13"/>
      <c r="S13" s="13">
        <v>100000</v>
      </c>
      <c r="T13" s="13"/>
      <c r="U13" s="13">
        <v>130000</v>
      </c>
      <c r="V13" s="13"/>
      <c r="W13" s="13">
        <v>40000</v>
      </c>
      <c r="X13" s="13"/>
      <c r="Y13" s="13">
        <v>55000</v>
      </c>
      <c r="Z13" s="13"/>
      <c r="AA13" s="13">
        <v>85000</v>
      </c>
      <c r="AB13" s="13"/>
      <c r="AC13" s="13">
        <v>100000</v>
      </c>
      <c r="AD13" s="13"/>
      <c r="AE13" s="13">
        <v>130000</v>
      </c>
      <c r="AF13" s="13"/>
      <c r="AH13" s="13"/>
    </row>
    <row r="14" spans="1:36" s="12" customFormat="1" ht="47.25" x14ac:dyDescent="0.25">
      <c r="A14" s="12" t="s">
        <v>234</v>
      </c>
      <c r="B14" s="12" t="s">
        <v>264</v>
      </c>
      <c r="C14" s="18" t="s">
        <v>286</v>
      </c>
      <c r="D14" s="18" t="s">
        <v>328</v>
      </c>
      <c r="E14" s="18" t="s">
        <v>21</v>
      </c>
      <c r="F14" s="12" t="s">
        <v>205</v>
      </c>
      <c r="G14" s="12">
        <v>2016</v>
      </c>
      <c r="H14" s="12" t="s">
        <v>318</v>
      </c>
      <c r="I14" s="12" t="s">
        <v>201</v>
      </c>
      <c r="J14" s="13">
        <f t="shared" si="4"/>
        <v>0</v>
      </c>
      <c r="AH14" s="13"/>
    </row>
    <row r="15" spans="1:36" s="12" customFormat="1" ht="31.5" x14ac:dyDescent="0.25">
      <c r="A15" s="14" t="s">
        <v>235</v>
      </c>
      <c r="B15" s="14"/>
      <c r="C15" s="15" t="s">
        <v>53</v>
      </c>
      <c r="D15" s="16"/>
      <c r="E15" s="16"/>
      <c r="F15" s="14"/>
      <c r="G15" s="14"/>
      <c r="H15" s="14"/>
      <c r="I15" s="14"/>
      <c r="J15" s="17">
        <f>SUM(J16:J23)</f>
        <v>7965400</v>
      </c>
      <c r="K15" s="17">
        <f>SUM(K16:K23)</f>
        <v>6465400</v>
      </c>
      <c r="L15" s="17">
        <f>SUM(L16:L23)</f>
        <v>90400</v>
      </c>
      <c r="M15" s="17">
        <f>SUM(M16:M23)</f>
        <v>7200</v>
      </c>
      <c r="N15" s="17">
        <f>SUM(N16:N23)</f>
        <v>350000</v>
      </c>
      <c r="O15" s="17">
        <f t="shared" ref="O15:AF15" si="5">SUM(O16:O23)</f>
        <v>10800</v>
      </c>
      <c r="P15" s="17">
        <f t="shared" si="5"/>
        <v>1710000</v>
      </c>
      <c r="Q15" s="17">
        <f t="shared" si="5"/>
        <v>10800</v>
      </c>
      <c r="R15" s="17">
        <f t="shared" si="5"/>
        <v>2080000</v>
      </c>
      <c r="S15" s="17">
        <f t="shared" si="5"/>
        <v>10800</v>
      </c>
      <c r="T15" s="17">
        <f t="shared" si="5"/>
        <v>825000</v>
      </c>
      <c r="U15" s="17">
        <f t="shared" si="5"/>
        <v>10800</v>
      </c>
      <c r="V15" s="17">
        <f t="shared" si="5"/>
        <v>2950000</v>
      </c>
      <c r="W15" s="17">
        <f t="shared" si="5"/>
        <v>7200</v>
      </c>
      <c r="X15" s="17">
        <f t="shared" si="5"/>
        <v>40000</v>
      </c>
      <c r="Y15" s="17">
        <f t="shared" si="5"/>
        <v>10800</v>
      </c>
      <c r="Z15" s="17">
        <f t="shared" si="5"/>
        <v>250000</v>
      </c>
      <c r="AA15" s="17">
        <f t="shared" si="5"/>
        <v>10800</v>
      </c>
      <c r="AB15" s="17">
        <f t="shared" si="5"/>
        <v>250000</v>
      </c>
      <c r="AC15" s="17">
        <f t="shared" si="5"/>
        <v>10800</v>
      </c>
      <c r="AD15" s="17">
        <f t="shared" si="5"/>
        <v>0</v>
      </c>
      <c r="AE15" s="17">
        <f t="shared" si="5"/>
        <v>10800</v>
      </c>
      <c r="AF15" s="17">
        <f t="shared" si="5"/>
        <v>0</v>
      </c>
      <c r="AH15" s="13"/>
    </row>
    <row r="16" spans="1:36" s="12" customFormat="1" ht="31.5" x14ac:dyDescent="0.25">
      <c r="A16" s="12" t="s">
        <v>236</v>
      </c>
      <c r="B16" s="12" t="s">
        <v>264</v>
      </c>
      <c r="C16" s="18" t="s">
        <v>65</v>
      </c>
      <c r="D16" s="18" t="s">
        <v>331</v>
      </c>
      <c r="E16" s="18" t="s">
        <v>222</v>
      </c>
      <c r="F16" s="12" t="s">
        <v>205</v>
      </c>
      <c r="G16" s="12" t="s">
        <v>221</v>
      </c>
      <c r="H16" s="12" t="s">
        <v>329</v>
      </c>
      <c r="I16" s="12" t="s">
        <v>202</v>
      </c>
      <c r="J16" s="13">
        <f>SUM(M16:V16)</f>
        <v>200000</v>
      </c>
      <c r="K16" s="13">
        <v>200000</v>
      </c>
      <c r="L16" s="13">
        <v>0</v>
      </c>
      <c r="R16" s="12">
        <v>15000</v>
      </c>
      <c r="T16" s="12">
        <v>185000</v>
      </c>
      <c r="AH16" s="13"/>
    </row>
    <row r="17" spans="1:34" s="12" customFormat="1" ht="94.5" x14ac:dyDescent="0.25">
      <c r="A17" s="12" t="s">
        <v>237</v>
      </c>
      <c r="B17" s="12" t="s">
        <v>264</v>
      </c>
      <c r="C17" s="18" t="s">
        <v>62</v>
      </c>
      <c r="D17" s="18" t="s">
        <v>268</v>
      </c>
      <c r="E17" s="18" t="s">
        <v>64</v>
      </c>
      <c r="F17" s="12" t="s">
        <v>205</v>
      </c>
      <c r="G17" s="12" t="s">
        <v>308</v>
      </c>
      <c r="H17" s="12" t="s">
        <v>320</v>
      </c>
      <c r="I17" s="12" t="s">
        <v>201</v>
      </c>
      <c r="J17" s="13">
        <f t="shared" ref="J17:J18" si="6">SUM(M17:V17)</f>
        <v>80400</v>
      </c>
      <c r="K17" s="13">
        <v>80400</v>
      </c>
      <c r="L17" s="13">
        <v>80400</v>
      </c>
      <c r="M17" s="13">
        <v>7200</v>
      </c>
      <c r="N17" s="13">
        <v>30000</v>
      </c>
      <c r="O17" s="13">
        <v>10800</v>
      </c>
      <c r="Q17" s="13">
        <v>10800</v>
      </c>
      <c r="S17" s="13">
        <v>10800</v>
      </c>
      <c r="U17" s="12">
        <v>10800</v>
      </c>
      <c r="W17" s="13">
        <v>7200</v>
      </c>
      <c r="X17" s="13">
        <v>30000</v>
      </c>
      <c r="Y17" s="13">
        <v>10800</v>
      </c>
      <c r="AA17" s="13">
        <v>10800</v>
      </c>
      <c r="AC17" s="13">
        <v>10800</v>
      </c>
      <c r="AE17" s="12">
        <v>10800</v>
      </c>
      <c r="AH17" s="13"/>
    </row>
    <row r="18" spans="1:34" s="12" customFormat="1" ht="31.5" x14ac:dyDescent="0.25">
      <c r="A18" s="12" t="s">
        <v>238</v>
      </c>
      <c r="B18" s="12" t="s">
        <v>264</v>
      </c>
      <c r="C18" s="18" t="s">
        <v>68</v>
      </c>
      <c r="D18" s="18" t="s">
        <v>330</v>
      </c>
      <c r="E18" s="18" t="s">
        <v>223</v>
      </c>
      <c r="F18" s="12" t="s">
        <v>205</v>
      </c>
      <c r="G18" s="12" t="s">
        <v>101</v>
      </c>
      <c r="H18" s="12" t="s">
        <v>329</v>
      </c>
      <c r="I18" s="12" t="s">
        <v>202</v>
      </c>
      <c r="J18" s="13">
        <f t="shared" si="6"/>
        <v>140000</v>
      </c>
      <c r="K18" s="13">
        <v>140000</v>
      </c>
      <c r="L18" s="13">
        <v>0</v>
      </c>
      <c r="N18" s="13"/>
      <c r="O18" s="13"/>
      <c r="P18" s="13">
        <v>10000</v>
      </c>
      <c r="Q18" s="13"/>
      <c r="R18" s="13">
        <v>130000</v>
      </c>
      <c r="S18" s="13"/>
      <c r="T18" s="13"/>
      <c r="U18" s="13"/>
      <c r="V18" s="13"/>
      <c r="X18" s="13"/>
      <c r="Y18" s="13"/>
      <c r="Z18" s="13"/>
      <c r="AA18" s="13"/>
      <c r="AB18" s="13"/>
      <c r="AH18" s="13"/>
    </row>
    <row r="19" spans="1:34" s="12" customFormat="1" ht="63" x14ac:dyDescent="0.25">
      <c r="A19" s="12" t="s">
        <v>239</v>
      </c>
      <c r="B19" s="12" t="s">
        <v>264</v>
      </c>
      <c r="C19" s="18" t="s">
        <v>374</v>
      </c>
      <c r="D19" s="18" t="s">
        <v>375</v>
      </c>
      <c r="E19" s="18" t="s">
        <v>370</v>
      </c>
      <c r="F19" s="12" t="s">
        <v>289</v>
      </c>
      <c r="G19" s="12" t="s">
        <v>301</v>
      </c>
      <c r="H19" s="12" t="s">
        <v>329</v>
      </c>
      <c r="I19" s="12" t="s">
        <v>201</v>
      </c>
      <c r="J19" s="13">
        <f>SUM(M19:V19)</f>
        <v>2010000</v>
      </c>
      <c r="K19" s="13">
        <v>510000</v>
      </c>
      <c r="L19" s="13">
        <v>10000</v>
      </c>
      <c r="N19" s="13">
        <v>10000</v>
      </c>
      <c r="O19" s="13"/>
      <c r="P19" s="13">
        <v>1000000</v>
      </c>
      <c r="Q19" s="13"/>
      <c r="R19" s="13">
        <v>1000000</v>
      </c>
      <c r="S19" s="13"/>
      <c r="T19" s="13"/>
      <c r="U19" s="13"/>
      <c r="V19" s="13"/>
      <c r="X19" s="13">
        <v>10000</v>
      </c>
      <c r="Y19" s="13"/>
      <c r="Z19" s="13">
        <v>250000</v>
      </c>
      <c r="AA19" s="13"/>
      <c r="AB19" s="13">
        <v>250000</v>
      </c>
      <c r="AH19" s="13"/>
    </row>
    <row r="20" spans="1:34" s="12" customFormat="1" ht="78.75" x14ac:dyDescent="0.25">
      <c r="A20" s="12" t="s">
        <v>240</v>
      </c>
      <c r="B20" s="12" t="s">
        <v>264</v>
      </c>
      <c r="C20" s="18" t="s">
        <v>290</v>
      </c>
      <c r="D20" s="18" t="s">
        <v>376</v>
      </c>
      <c r="E20" s="18" t="s">
        <v>291</v>
      </c>
      <c r="F20" s="12" t="s">
        <v>205</v>
      </c>
      <c r="G20" s="12" t="s">
        <v>81</v>
      </c>
      <c r="H20" s="12" t="s">
        <v>329</v>
      </c>
      <c r="I20" s="12" t="s">
        <v>202</v>
      </c>
      <c r="J20" s="13">
        <f>SUM(M20:V20)</f>
        <v>1735000</v>
      </c>
      <c r="K20" s="13">
        <v>1735000</v>
      </c>
      <c r="L20" s="13">
        <v>0</v>
      </c>
      <c r="N20" s="13"/>
      <c r="O20" s="13"/>
      <c r="P20" s="13">
        <v>200000</v>
      </c>
      <c r="Q20" s="13"/>
      <c r="R20" s="13">
        <v>35000</v>
      </c>
      <c r="S20" s="13"/>
      <c r="T20" s="13">
        <v>600000</v>
      </c>
      <c r="U20" s="13"/>
      <c r="V20" s="13">
        <v>900000</v>
      </c>
      <c r="X20" s="13"/>
      <c r="Y20" s="13"/>
      <c r="Z20" s="13"/>
      <c r="AA20" s="13"/>
      <c r="AB20" s="13"/>
      <c r="AH20" s="13"/>
    </row>
    <row r="21" spans="1:34" s="12" customFormat="1" ht="63" x14ac:dyDescent="0.25">
      <c r="A21" s="12" t="s">
        <v>241</v>
      </c>
      <c r="B21" s="12" t="s">
        <v>264</v>
      </c>
      <c r="C21" s="18" t="s">
        <v>71</v>
      </c>
      <c r="D21" s="18" t="s">
        <v>333</v>
      </c>
      <c r="E21" s="18" t="s">
        <v>292</v>
      </c>
      <c r="F21" s="12" t="s">
        <v>205</v>
      </c>
      <c r="G21" s="12" t="s">
        <v>301</v>
      </c>
      <c r="H21" s="12" t="s">
        <v>329</v>
      </c>
      <c r="I21" s="12" t="s">
        <v>202</v>
      </c>
      <c r="J21" s="13">
        <f>SUM(M21:V21)</f>
        <v>1710000</v>
      </c>
      <c r="K21" s="13">
        <v>1710000</v>
      </c>
      <c r="L21" s="13">
        <v>0</v>
      </c>
      <c r="N21" s="13">
        <v>310000</v>
      </c>
      <c r="P21" s="13">
        <v>500000</v>
      </c>
      <c r="R21" s="12">
        <v>900000</v>
      </c>
      <c r="X21" s="13"/>
      <c r="Z21" s="13"/>
      <c r="AH21" s="13"/>
    </row>
    <row r="22" spans="1:34" s="12" customFormat="1" ht="31.5" x14ac:dyDescent="0.25">
      <c r="A22" s="12" t="s">
        <v>242</v>
      </c>
      <c r="B22" s="12" t="s">
        <v>264</v>
      </c>
      <c r="C22" s="18" t="s">
        <v>206</v>
      </c>
      <c r="D22" s="18" t="s">
        <v>332</v>
      </c>
      <c r="E22" s="18" t="s">
        <v>224</v>
      </c>
      <c r="F22" s="12" t="s">
        <v>205</v>
      </c>
      <c r="G22" s="12">
        <v>2020</v>
      </c>
      <c r="H22" s="12" t="s">
        <v>329</v>
      </c>
      <c r="I22" s="12" t="s">
        <v>202</v>
      </c>
      <c r="J22" s="13">
        <f>SUM(M22:V22)</f>
        <v>50000</v>
      </c>
      <c r="K22" s="13">
        <v>50000</v>
      </c>
      <c r="L22" s="13"/>
      <c r="V22" s="12">
        <v>50000</v>
      </c>
      <c r="AH22" s="13"/>
    </row>
    <row r="23" spans="1:34" s="12" customFormat="1" ht="47.25" x14ac:dyDescent="0.25">
      <c r="A23" s="12" t="s">
        <v>243</v>
      </c>
      <c r="B23" s="12" t="s">
        <v>264</v>
      </c>
      <c r="C23" s="18" t="s">
        <v>73</v>
      </c>
      <c r="D23" s="18" t="s">
        <v>287</v>
      </c>
      <c r="E23" s="18" t="s">
        <v>288</v>
      </c>
      <c r="F23" s="12" t="s">
        <v>205</v>
      </c>
      <c r="G23" s="12" t="s">
        <v>141</v>
      </c>
      <c r="H23" s="12" t="s">
        <v>321</v>
      </c>
      <c r="I23" s="12" t="s">
        <v>202</v>
      </c>
      <c r="J23" s="13">
        <f>SUM(M23:V23)</f>
        <v>2040000</v>
      </c>
      <c r="K23" s="13">
        <v>2040000</v>
      </c>
      <c r="L23" s="13"/>
      <c r="T23" s="12">
        <v>40000</v>
      </c>
      <c r="V23" s="12">
        <v>2000000</v>
      </c>
      <c r="AH23" s="13"/>
    </row>
    <row r="24" spans="1:34" s="12" customFormat="1" ht="31.5" x14ac:dyDescent="0.25">
      <c r="A24" s="14" t="s">
        <v>244</v>
      </c>
      <c r="B24" s="14"/>
      <c r="C24" s="15" t="s">
        <v>76</v>
      </c>
      <c r="D24" s="16"/>
      <c r="E24" s="16"/>
      <c r="F24" s="14"/>
      <c r="G24" s="14"/>
      <c r="H24" s="14"/>
      <c r="I24" s="14"/>
      <c r="J24" s="17">
        <f t="shared" ref="J24:AF24" si="7">SUM(J25:J36)</f>
        <v>9171763</v>
      </c>
      <c r="K24" s="17">
        <f t="shared" si="7"/>
        <v>8876763</v>
      </c>
      <c r="L24" s="17">
        <f t="shared" si="7"/>
        <v>7986496</v>
      </c>
      <c r="M24" s="17">
        <f t="shared" si="7"/>
        <v>0</v>
      </c>
      <c r="N24" s="17">
        <f t="shared" si="7"/>
        <v>896291</v>
      </c>
      <c r="O24" s="17">
        <f t="shared" si="7"/>
        <v>0</v>
      </c>
      <c r="P24" s="17">
        <f t="shared" si="7"/>
        <v>1008272</v>
      </c>
      <c r="Q24" s="17">
        <f t="shared" si="7"/>
        <v>5000</v>
      </c>
      <c r="R24" s="17">
        <f t="shared" si="7"/>
        <v>3765000</v>
      </c>
      <c r="S24" s="17">
        <f t="shared" si="7"/>
        <v>5000</v>
      </c>
      <c r="T24" s="17">
        <f t="shared" si="7"/>
        <v>3035000</v>
      </c>
      <c r="U24" s="17">
        <f t="shared" si="7"/>
        <v>45000</v>
      </c>
      <c r="V24" s="17">
        <f t="shared" si="7"/>
        <v>412200</v>
      </c>
      <c r="W24" s="17">
        <f t="shared" si="7"/>
        <v>0</v>
      </c>
      <c r="X24" s="17">
        <f t="shared" si="7"/>
        <v>780224</v>
      </c>
      <c r="Y24" s="17">
        <f t="shared" si="7"/>
        <v>0</v>
      </c>
      <c r="Z24" s="17">
        <f t="shared" si="7"/>
        <v>968272</v>
      </c>
      <c r="AA24" s="17">
        <f t="shared" si="7"/>
        <v>5000</v>
      </c>
      <c r="AB24" s="17">
        <f t="shared" si="7"/>
        <v>3775000</v>
      </c>
      <c r="AC24" s="17">
        <f t="shared" si="7"/>
        <v>5000</v>
      </c>
      <c r="AD24" s="17">
        <f t="shared" si="7"/>
        <v>2545000</v>
      </c>
      <c r="AE24" s="17">
        <f t="shared" si="7"/>
        <v>45000</v>
      </c>
      <c r="AF24" s="17">
        <f t="shared" si="7"/>
        <v>45000</v>
      </c>
      <c r="AH24" s="13"/>
    </row>
    <row r="25" spans="1:34" s="12" customFormat="1" ht="63" x14ac:dyDescent="0.25">
      <c r="A25" s="12" t="s">
        <v>245</v>
      </c>
      <c r="B25" s="12" t="s">
        <v>264</v>
      </c>
      <c r="C25" s="18" t="s">
        <v>196</v>
      </c>
      <c r="D25" s="18" t="s">
        <v>367</v>
      </c>
      <c r="E25" s="18" t="s">
        <v>368</v>
      </c>
      <c r="F25" s="12" t="s">
        <v>205</v>
      </c>
      <c r="G25" s="12" t="s">
        <v>198</v>
      </c>
      <c r="H25" s="12" t="s">
        <v>321</v>
      </c>
      <c r="I25" s="12" t="s">
        <v>201</v>
      </c>
      <c r="J25" s="13">
        <f t="shared" ref="J25:J36" si="8">SUM(M25:V25)</f>
        <v>2709496</v>
      </c>
      <c r="K25" s="13">
        <v>2709496</v>
      </c>
      <c r="L25" s="13">
        <v>2709496</v>
      </c>
      <c r="N25" s="13">
        <v>746224</v>
      </c>
      <c r="P25" s="13">
        <v>663272</v>
      </c>
      <c r="R25" s="12">
        <v>1300000</v>
      </c>
      <c r="X25" s="13">
        <v>746224</v>
      </c>
      <c r="Z25" s="12">
        <v>663272</v>
      </c>
      <c r="AB25" s="12">
        <v>1300000</v>
      </c>
      <c r="AH25" s="13"/>
    </row>
    <row r="26" spans="1:34" s="12" customFormat="1" ht="63" x14ac:dyDescent="0.25">
      <c r="A26" s="12" t="s">
        <v>246</v>
      </c>
      <c r="B26" s="12" t="s">
        <v>264</v>
      </c>
      <c r="C26" s="18" t="s">
        <v>197</v>
      </c>
      <c r="D26" s="18" t="s">
        <v>365</v>
      </c>
      <c r="E26" s="18" t="s">
        <v>366</v>
      </c>
      <c r="F26" s="12" t="s">
        <v>205</v>
      </c>
      <c r="G26" s="12" t="s">
        <v>13</v>
      </c>
      <c r="H26" s="12" t="s">
        <v>321</v>
      </c>
      <c r="I26" s="12" t="s">
        <v>202</v>
      </c>
      <c r="J26" s="13">
        <f t="shared" si="8"/>
        <v>890267</v>
      </c>
      <c r="K26" s="13">
        <v>890267</v>
      </c>
      <c r="L26" s="13"/>
      <c r="N26" s="13">
        <v>13067</v>
      </c>
      <c r="T26" s="12">
        <v>500000</v>
      </c>
      <c r="V26" s="12">
        <v>377200</v>
      </c>
      <c r="X26" s="13"/>
      <c r="AH26" s="13"/>
    </row>
    <row r="27" spans="1:34" s="12" customFormat="1" ht="94.5" x14ac:dyDescent="0.25">
      <c r="A27" s="12" t="s">
        <v>247</v>
      </c>
      <c r="B27" s="12" t="s">
        <v>264</v>
      </c>
      <c r="C27" s="18" t="s">
        <v>104</v>
      </c>
      <c r="D27" s="18" t="s">
        <v>372</v>
      </c>
      <c r="E27" s="18" t="s">
        <v>359</v>
      </c>
      <c r="F27" s="12" t="s">
        <v>360</v>
      </c>
      <c r="G27" s="12" t="s">
        <v>225</v>
      </c>
      <c r="H27" s="12" t="s">
        <v>321</v>
      </c>
      <c r="I27" s="12" t="s">
        <v>201</v>
      </c>
      <c r="J27" s="13">
        <f t="shared" si="8"/>
        <v>5040000</v>
      </c>
      <c r="K27" s="13">
        <v>5000000</v>
      </c>
      <c r="L27" s="13">
        <v>5000000</v>
      </c>
      <c r="P27" s="13">
        <v>70000</v>
      </c>
      <c r="R27" s="12">
        <v>2430000</v>
      </c>
      <c r="T27" s="12">
        <v>2500000</v>
      </c>
      <c r="U27" s="12">
        <v>40000</v>
      </c>
      <c r="Z27" s="12">
        <v>70000</v>
      </c>
      <c r="AB27" s="12">
        <v>2430000</v>
      </c>
      <c r="AD27" s="12">
        <v>2500000</v>
      </c>
      <c r="AE27" s="12">
        <v>40000</v>
      </c>
      <c r="AH27" s="13"/>
    </row>
    <row r="28" spans="1:34" s="12" customFormat="1" ht="31.5" x14ac:dyDescent="0.25">
      <c r="A28" s="12" t="s">
        <v>248</v>
      </c>
      <c r="B28" s="12" t="s">
        <v>264</v>
      </c>
      <c r="C28" s="18" t="s">
        <v>293</v>
      </c>
      <c r="D28" s="18" t="s">
        <v>335</v>
      </c>
      <c r="E28" s="18" t="s">
        <v>309</v>
      </c>
      <c r="F28" s="12" t="s">
        <v>205</v>
      </c>
      <c r="G28" s="12">
        <v>2016</v>
      </c>
      <c r="H28" s="12" t="s">
        <v>321</v>
      </c>
      <c r="I28" s="12" t="s">
        <v>202</v>
      </c>
      <c r="J28" s="13">
        <f t="shared" si="8"/>
        <v>100000</v>
      </c>
      <c r="K28" s="13">
        <v>100000</v>
      </c>
      <c r="L28" s="13">
        <v>100000</v>
      </c>
      <c r="N28" s="12">
        <v>100000</v>
      </c>
      <c r="AH28" s="13"/>
    </row>
    <row r="29" spans="1:34" s="12" customFormat="1" ht="63" x14ac:dyDescent="0.25">
      <c r="A29" s="12" t="s">
        <v>249</v>
      </c>
      <c r="B29" s="12" t="s">
        <v>264</v>
      </c>
      <c r="C29" s="18" t="s">
        <v>334</v>
      </c>
      <c r="D29" s="18" t="s">
        <v>363</v>
      </c>
      <c r="E29" s="18" t="s">
        <v>364</v>
      </c>
      <c r="F29" s="12" t="s">
        <v>289</v>
      </c>
      <c r="G29" s="12" t="s">
        <v>13</v>
      </c>
      <c r="H29" s="12" t="s">
        <v>322</v>
      </c>
      <c r="I29" s="12" t="s">
        <v>201</v>
      </c>
      <c r="J29" s="13">
        <f t="shared" si="8"/>
        <v>134000</v>
      </c>
      <c r="K29" s="13">
        <v>39000</v>
      </c>
      <c r="L29" s="13">
        <v>39000</v>
      </c>
      <c r="N29" s="13">
        <v>4000</v>
      </c>
      <c r="P29" s="13">
        <v>40000</v>
      </c>
      <c r="R29" s="12">
        <v>30000</v>
      </c>
      <c r="T29" s="12">
        <v>30000</v>
      </c>
      <c r="V29" s="12">
        <v>30000</v>
      </c>
      <c r="X29" s="13">
        <v>4000</v>
      </c>
      <c r="Z29" s="13">
        <v>40000</v>
      </c>
      <c r="AB29" s="12">
        <v>30000</v>
      </c>
      <c r="AD29" s="12">
        <v>30000</v>
      </c>
      <c r="AF29" s="12">
        <v>30000</v>
      </c>
      <c r="AH29" s="13"/>
    </row>
    <row r="30" spans="1:34" s="12" customFormat="1" ht="47.25" x14ac:dyDescent="0.25">
      <c r="A30" s="12" t="s">
        <v>250</v>
      </c>
      <c r="B30" s="12" t="s">
        <v>264</v>
      </c>
      <c r="C30" s="18" t="s">
        <v>278</v>
      </c>
      <c r="D30" s="18" t="s">
        <v>336</v>
      </c>
      <c r="E30" s="18" t="s">
        <v>294</v>
      </c>
      <c r="F30" s="12" t="s">
        <v>289</v>
      </c>
      <c r="G30" s="12" t="s">
        <v>198</v>
      </c>
      <c r="H30" s="12" t="s">
        <v>322</v>
      </c>
      <c r="I30" s="12" t="s">
        <v>201</v>
      </c>
      <c r="J30" s="13">
        <f t="shared" si="8"/>
        <v>115000</v>
      </c>
      <c r="K30" s="13">
        <v>25000</v>
      </c>
      <c r="L30" s="13">
        <v>25000</v>
      </c>
      <c r="N30" s="13">
        <v>15000</v>
      </c>
      <c r="P30" s="13">
        <v>100000</v>
      </c>
      <c r="X30" s="13">
        <v>15000</v>
      </c>
      <c r="Z30" s="13">
        <v>100000</v>
      </c>
      <c r="AH30" s="13"/>
    </row>
    <row r="31" spans="1:34" s="12" customFormat="1" ht="63" x14ac:dyDescent="0.25">
      <c r="A31" s="12" t="s">
        <v>251</v>
      </c>
      <c r="B31" s="12" t="s">
        <v>264</v>
      </c>
      <c r="C31" s="18" t="s">
        <v>110</v>
      </c>
      <c r="D31" s="18" t="s">
        <v>338</v>
      </c>
      <c r="E31" s="18" t="s">
        <v>295</v>
      </c>
      <c r="F31" s="12" t="s">
        <v>298</v>
      </c>
      <c r="G31" s="12">
        <v>2017</v>
      </c>
      <c r="H31" s="12" t="s">
        <v>373</v>
      </c>
      <c r="I31" s="12" t="s">
        <v>344</v>
      </c>
      <c r="J31" s="13">
        <f t="shared" si="8"/>
        <v>20000</v>
      </c>
      <c r="K31" s="13">
        <v>0</v>
      </c>
      <c r="L31" s="13">
        <v>0</v>
      </c>
      <c r="P31" s="12">
        <v>20000</v>
      </c>
      <c r="Z31" s="12">
        <v>20000</v>
      </c>
      <c r="AH31" s="13"/>
    </row>
    <row r="32" spans="1:34" s="12" customFormat="1" ht="63" x14ac:dyDescent="0.25">
      <c r="A32" s="12" t="s">
        <v>252</v>
      </c>
      <c r="B32" s="12" t="s">
        <v>264</v>
      </c>
      <c r="C32" s="18" t="s">
        <v>297</v>
      </c>
      <c r="D32" s="18" t="s">
        <v>337</v>
      </c>
      <c r="E32" s="18" t="s">
        <v>296</v>
      </c>
      <c r="F32" s="12" t="s">
        <v>298</v>
      </c>
      <c r="G32" s="12">
        <v>2017</v>
      </c>
      <c r="H32" s="12" t="s">
        <v>373</v>
      </c>
      <c r="I32" s="12" t="s">
        <v>344</v>
      </c>
      <c r="J32" s="13">
        <f t="shared" si="8"/>
        <v>50000</v>
      </c>
      <c r="K32" s="13">
        <v>0</v>
      </c>
      <c r="L32" s="13">
        <v>0</v>
      </c>
      <c r="P32" s="12">
        <v>50000</v>
      </c>
      <c r="AH32" s="13"/>
    </row>
    <row r="33" spans="1:34" s="12" customFormat="1" ht="63" x14ac:dyDescent="0.25">
      <c r="A33" s="12" t="s">
        <v>253</v>
      </c>
      <c r="B33" s="12" t="s">
        <v>264</v>
      </c>
      <c r="C33" s="18" t="s">
        <v>353</v>
      </c>
      <c r="D33" s="18" t="s">
        <v>354</v>
      </c>
      <c r="E33" s="18" t="s">
        <v>355</v>
      </c>
      <c r="F33" s="12" t="s">
        <v>298</v>
      </c>
      <c r="G33" s="12">
        <v>2017</v>
      </c>
      <c r="H33" s="12" t="s">
        <v>373</v>
      </c>
      <c r="I33" s="12" t="s">
        <v>344</v>
      </c>
      <c r="J33" s="13">
        <v>0</v>
      </c>
      <c r="K33" s="13">
        <v>0</v>
      </c>
      <c r="L33" s="13">
        <v>0</v>
      </c>
      <c r="AH33" s="13"/>
    </row>
    <row r="34" spans="1:34" s="12" customFormat="1" ht="47.25" x14ac:dyDescent="0.25">
      <c r="A34" s="12" t="s">
        <v>253</v>
      </c>
      <c r="B34" s="12" t="s">
        <v>264</v>
      </c>
      <c r="C34" s="18" t="s">
        <v>299</v>
      </c>
      <c r="D34" s="18" t="s">
        <v>339</v>
      </c>
      <c r="E34" s="18" t="s">
        <v>21</v>
      </c>
      <c r="F34" s="12" t="s">
        <v>300</v>
      </c>
      <c r="G34" s="12">
        <v>2016</v>
      </c>
      <c r="H34" s="12" t="s">
        <v>321</v>
      </c>
      <c r="I34" s="12" t="s">
        <v>202</v>
      </c>
      <c r="J34" s="13">
        <f t="shared" si="8"/>
        <v>0</v>
      </c>
      <c r="K34" s="13">
        <v>0</v>
      </c>
      <c r="L34" s="13">
        <v>0</v>
      </c>
      <c r="AH34" s="13"/>
    </row>
    <row r="35" spans="1:34" s="12" customFormat="1" ht="47.25" x14ac:dyDescent="0.25">
      <c r="A35" s="12" t="s">
        <v>254</v>
      </c>
      <c r="B35" s="12" t="s">
        <v>266</v>
      </c>
      <c r="C35" s="18" t="s">
        <v>82</v>
      </c>
      <c r="D35" s="18" t="s">
        <v>340</v>
      </c>
      <c r="E35" s="18" t="s">
        <v>302</v>
      </c>
      <c r="F35" s="12" t="s">
        <v>205</v>
      </c>
      <c r="G35" s="12" t="s">
        <v>13</v>
      </c>
      <c r="H35" s="12" t="s">
        <v>319</v>
      </c>
      <c r="I35" s="12" t="s">
        <v>201</v>
      </c>
      <c r="J35" s="13">
        <f t="shared" si="8"/>
        <v>23000</v>
      </c>
      <c r="K35" s="13">
        <v>23000</v>
      </c>
      <c r="L35" s="13">
        <v>23000</v>
      </c>
      <c r="N35" s="12">
        <v>3000</v>
      </c>
      <c r="P35" s="12">
        <v>5000</v>
      </c>
      <c r="R35" s="12">
        <v>5000</v>
      </c>
      <c r="T35" s="12">
        <v>5000</v>
      </c>
      <c r="V35" s="12">
        <v>5000</v>
      </c>
      <c r="Z35" s="12">
        <v>15000</v>
      </c>
      <c r="AB35" s="12">
        <v>15000</v>
      </c>
      <c r="AD35" s="12">
        <v>15000</v>
      </c>
      <c r="AF35" s="12">
        <v>15000</v>
      </c>
      <c r="AH35" s="13"/>
    </row>
    <row r="36" spans="1:34" s="12" customFormat="1" ht="78.75" x14ac:dyDescent="0.25">
      <c r="A36" s="12" t="s">
        <v>255</v>
      </c>
      <c r="B36" s="12" t="s">
        <v>266</v>
      </c>
      <c r="C36" s="18" t="s">
        <v>88</v>
      </c>
      <c r="D36" s="18" t="s">
        <v>86</v>
      </c>
      <c r="E36" s="18" t="s">
        <v>303</v>
      </c>
      <c r="F36" s="12" t="s">
        <v>205</v>
      </c>
      <c r="G36" s="12" t="s">
        <v>13</v>
      </c>
      <c r="H36" s="12" t="s">
        <v>319</v>
      </c>
      <c r="I36" s="12" t="s">
        <v>201</v>
      </c>
      <c r="J36" s="13">
        <f t="shared" si="8"/>
        <v>90000</v>
      </c>
      <c r="K36" s="13">
        <v>90000</v>
      </c>
      <c r="L36" s="13">
        <v>90000</v>
      </c>
      <c r="N36" s="12">
        <v>15000</v>
      </c>
      <c r="P36" s="12">
        <v>60000</v>
      </c>
      <c r="Q36" s="12">
        <v>5000</v>
      </c>
      <c r="S36" s="12">
        <v>5000</v>
      </c>
      <c r="U36" s="12">
        <v>5000</v>
      </c>
      <c r="X36" s="12">
        <v>15000</v>
      </c>
      <c r="Z36" s="12">
        <v>60000</v>
      </c>
      <c r="AA36" s="12">
        <v>5000</v>
      </c>
      <c r="AC36" s="12">
        <v>5000</v>
      </c>
      <c r="AE36" s="12">
        <v>5000</v>
      </c>
      <c r="AH36" s="13"/>
    </row>
    <row r="37" spans="1:34" s="12" customFormat="1" ht="31.5" x14ac:dyDescent="0.25">
      <c r="A37" s="14" t="s">
        <v>256</v>
      </c>
      <c r="B37" s="14"/>
      <c r="C37" s="15" t="s">
        <v>118</v>
      </c>
      <c r="D37" s="16"/>
      <c r="E37" s="16"/>
      <c r="F37" s="14"/>
      <c r="G37" s="14"/>
      <c r="H37" s="14"/>
      <c r="I37" s="14"/>
      <c r="J37" s="17">
        <f t="shared" ref="J37:AF37" si="9">SUM(J38:J38)</f>
        <v>250000</v>
      </c>
      <c r="K37" s="17">
        <f t="shared" si="9"/>
        <v>250000</v>
      </c>
      <c r="L37" s="17">
        <f t="shared" si="9"/>
        <v>250000</v>
      </c>
      <c r="M37" s="17">
        <f t="shared" si="9"/>
        <v>50000</v>
      </c>
      <c r="N37" s="17">
        <f t="shared" si="9"/>
        <v>0</v>
      </c>
      <c r="O37" s="17">
        <f t="shared" si="9"/>
        <v>50000</v>
      </c>
      <c r="P37" s="17">
        <f t="shared" si="9"/>
        <v>0</v>
      </c>
      <c r="Q37" s="17">
        <f t="shared" si="9"/>
        <v>50000</v>
      </c>
      <c r="R37" s="17">
        <f t="shared" si="9"/>
        <v>0</v>
      </c>
      <c r="S37" s="17">
        <f t="shared" si="9"/>
        <v>50000</v>
      </c>
      <c r="T37" s="17">
        <f t="shared" si="9"/>
        <v>0</v>
      </c>
      <c r="U37" s="17">
        <f t="shared" si="9"/>
        <v>50000</v>
      </c>
      <c r="V37" s="17">
        <f t="shared" si="9"/>
        <v>0</v>
      </c>
      <c r="W37" s="17">
        <f t="shared" si="9"/>
        <v>50000</v>
      </c>
      <c r="X37" s="17">
        <f t="shared" si="9"/>
        <v>0</v>
      </c>
      <c r="Y37" s="17">
        <f t="shared" si="9"/>
        <v>50000</v>
      </c>
      <c r="Z37" s="17">
        <f t="shared" si="9"/>
        <v>0</v>
      </c>
      <c r="AA37" s="17">
        <f t="shared" si="9"/>
        <v>50000</v>
      </c>
      <c r="AB37" s="17">
        <f t="shared" si="9"/>
        <v>0</v>
      </c>
      <c r="AC37" s="17">
        <f t="shared" si="9"/>
        <v>50000</v>
      </c>
      <c r="AD37" s="17">
        <f t="shared" si="9"/>
        <v>0</v>
      </c>
      <c r="AE37" s="17">
        <f t="shared" si="9"/>
        <v>50000</v>
      </c>
      <c r="AF37" s="17">
        <f t="shared" si="9"/>
        <v>0</v>
      </c>
      <c r="AH37" s="13"/>
    </row>
    <row r="38" spans="1:34" s="12" customFormat="1" ht="78.75" x14ac:dyDescent="0.25">
      <c r="A38" s="12" t="s">
        <v>257</v>
      </c>
      <c r="B38" s="12" t="s">
        <v>264</v>
      </c>
      <c r="C38" s="18" t="s">
        <v>126</v>
      </c>
      <c r="D38" s="18" t="s">
        <v>346</v>
      </c>
      <c r="E38" s="18" t="s">
        <v>304</v>
      </c>
      <c r="F38" s="12" t="s">
        <v>207</v>
      </c>
      <c r="G38" s="12" t="s">
        <v>308</v>
      </c>
      <c r="H38" s="12" t="s">
        <v>317</v>
      </c>
      <c r="I38" s="12" t="s">
        <v>201</v>
      </c>
      <c r="J38" s="13">
        <f t="shared" ref="J38" si="10">SUM(M38:V38)</f>
        <v>250000</v>
      </c>
      <c r="K38" s="13">
        <v>250000</v>
      </c>
      <c r="L38" s="13">
        <v>250000</v>
      </c>
      <c r="M38" s="13">
        <v>50000</v>
      </c>
      <c r="O38" s="13">
        <v>50000</v>
      </c>
      <c r="Q38" s="13">
        <v>50000</v>
      </c>
      <c r="S38" s="13">
        <v>50000</v>
      </c>
      <c r="U38" s="13">
        <v>50000</v>
      </c>
      <c r="W38" s="13">
        <v>50000</v>
      </c>
      <c r="Y38" s="13">
        <v>50000</v>
      </c>
      <c r="AA38" s="13">
        <v>50000</v>
      </c>
      <c r="AC38" s="13">
        <v>50000</v>
      </c>
      <c r="AE38" s="13">
        <v>50000</v>
      </c>
      <c r="AH38" s="13"/>
    </row>
    <row r="39" spans="1:34" s="12" customFormat="1" ht="31.5" x14ac:dyDescent="0.25">
      <c r="A39" s="14" t="s">
        <v>258</v>
      </c>
      <c r="B39" s="14"/>
      <c r="C39" s="15" t="s">
        <v>159</v>
      </c>
      <c r="D39" s="16"/>
      <c r="E39" s="16"/>
      <c r="F39" s="14"/>
      <c r="G39" s="14"/>
      <c r="H39" s="14"/>
      <c r="I39" s="14"/>
      <c r="J39" s="17">
        <f t="shared" ref="J39:AF39" si="11">SUM(J40:J44)</f>
        <v>98200</v>
      </c>
      <c r="K39" s="17">
        <f t="shared" si="11"/>
        <v>72200</v>
      </c>
      <c r="L39" s="17">
        <f t="shared" si="11"/>
        <v>69200</v>
      </c>
      <c r="M39" s="17">
        <f t="shared" si="11"/>
        <v>0</v>
      </c>
      <c r="N39" s="17">
        <f t="shared" si="11"/>
        <v>0</v>
      </c>
      <c r="O39" s="17">
        <f t="shared" si="11"/>
        <v>54400</v>
      </c>
      <c r="P39" s="17">
        <f t="shared" si="11"/>
        <v>0</v>
      </c>
      <c r="Q39" s="17">
        <f t="shared" si="11"/>
        <v>14600</v>
      </c>
      <c r="R39" s="17">
        <f t="shared" si="11"/>
        <v>0</v>
      </c>
      <c r="S39" s="17">
        <f t="shared" si="11"/>
        <v>14600</v>
      </c>
      <c r="T39" s="17">
        <f t="shared" si="11"/>
        <v>0</v>
      </c>
      <c r="U39" s="17">
        <f t="shared" si="11"/>
        <v>14600</v>
      </c>
      <c r="V39" s="17">
        <f t="shared" si="11"/>
        <v>0</v>
      </c>
      <c r="W39" s="17">
        <f t="shared" si="11"/>
        <v>0</v>
      </c>
      <c r="X39" s="17">
        <f t="shared" si="11"/>
        <v>0</v>
      </c>
      <c r="Y39" s="17">
        <f t="shared" si="11"/>
        <v>47400</v>
      </c>
      <c r="Z39" s="17">
        <f t="shared" si="11"/>
        <v>0</v>
      </c>
      <c r="AA39" s="17">
        <f t="shared" si="11"/>
        <v>10600</v>
      </c>
      <c r="AB39" s="17">
        <f t="shared" si="11"/>
        <v>0</v>
      </c>
      <c r="AC39" s="17">
        <f t="shared" si="11"/>
        <v>10600</v>
      </c>
      <c r="AD39" s="17">
        <f t="shared" si="11"/>
        <v>0</v>
      </c>
      <c r="AE39" s="17">
        <f t="shared" si="11"/>
        <v>10600</v>
      </c>
      <c r="AF39" s="17">
        <f t="shared" si="11"/>
        <v>0</v>
      </c>
      <c r="AH39" s="13"/>
    </row>
    <row r="40" spans="1:34" s="12" customFormat="1" ht="110.25" x14ac:dyDescent="0.25">
      <c r="A40" s="12" t="s">
        <v>259</v>
      </c>
      <c r="B40" s="12" t="s">
        <v>264</v>
      </c>
      <c r="C40" s="18" t="s">
        <v>305</v>
      </c>
      <c r="D40" s="18" t="s">
        <v>347</v>
      </c>
      <c r="E40" s="18" t="s">
        <v>356</v>
      </c>
      <c r="F40" s="12" t="s">
        <v>205</v>
      </c>
      <c r="G40" s="12" t="s">
        <v>351</v>
      </c>
      <c r="H40" s="12" t="s">
        <v>323</v>
      </c>
      <c r="I40" s="12" t="s">
        <v>201</v>
      </c>
      <c r="J40" s="13">
        <f t="shared" ref="J40:J44" si="12">SUM(M40:V40)</f>
        <v>35200</v>
      </c>
      <c r="K40" s="13">
        <v>35200</v>
      </c>
      <c r="L40" s="13">
        <v>35200</v>
      </c>
      <c r="M40" s="13"/>
      <c r="O40" s="13">
        <v>6400</v>
      </c>
      <c r="Q40" s="13">
        <v>9600</v>
      </c>
      <c r="S40" s="13">
        <v>9600</v>
      </c>
      <c r="U40" s="13">
        <v>9600</v>
      </c>
      <c r="W40" s="13"/>
      <c r="Y40" s="13">
        <v>6400</v>
      </c>
      <c r="AA40" s="13">
        <v>9600</v>
      </c>
      <c r="AC40" s="13">
        <v>9600</v>
      </c>
      <c r="AE40" s="13">
        <v>9600</v>
      </c>
      <c r="AH40" s="13"/>
    </row>
    <row r="41" spans="1:34" s="12" customFormat="1" ht="94.5" x14ac:dyDescent="0.25">
      <c r="A41" s="12" t="s">
        <v>260</v>
      </c>
      <c r="B41" s="12" t="s">
        <v>264</v>
      </c>
      <c r="C41" s="18" t="s">
        <v>199</v>
      </c>
      <c r="D41" s="18" t="s">
        <v>348</v>
      </c>
      <c r="E41" s="18" t="s">
        <v>357</v>
      </c>
      <c r="F41" s="12" t="s">
        <v>205</v>
      </c>
      <c r="G41" s="12">
        <v>2017</v>
      </c>
      <c r="H41" s="12" t="s">
        <v>323</v>
      </c>
      <c r="I41" s="12" t="s">
        <v>202</v>
      </c>
      <c r="J41" s="13">
        <f t="shared" si="12"/>
        <v>3000</v>
      </c>
      <c r="K41" s="13">
        <v>3000</v>
      </c>
      <c r="L41" s="13">
        <v>0</v>
      </c>
      <c r="O41" s="13">
        <v>3000</v>
      </c>
      <c r="Y41" s="13"/>
      <c r="AH41" s="13"/>
    </row>
    <row r="42" spans="1:34" s="12" customFormat="1" ht="31.5" x14ac:dyDescent="0.25">
      <c r="A42" s="12" t="s">
        <v>261</v>
      </c>
      <c r="B42" s="12" t="s">
        <v>264</v>
      </c>
      <c r="C42" s="18" t="s">
        <v>170</v>
      </c>
      <c r="D42" s="18" t="s">
        <v>171</v>
      </c>
      <c r="E42" s="18" t="s">
        <v>326</v>
      </c>
      <c r="G42" s="12" t="s">
        <v>307</v>
      </c>
      <c r="H42" s="12" t="s">
        <v>324</v>
      </c>
      <c r="I42" s="12" t="s">
        <v>201</v>
      </c>
      <c r="J42" s="13">
        <f t="shared" si="12"/>
        <v>0</v>
      </c>
      <c r="K42" s="13">
        <v>0</v>
      </c>
      <c r="L42" s="13">
        <v>0</v>
      </c>
      <c r="AH42" s="13"/>
    </row>
    <row r="43" spans="1:34" s="12" customFormat="1" ht="31.5" x14ac:dyDescent="0.25">
      <c r="A43" s="12" t="s">
        <v>262</v>
      </c>
      <c r="B43" s="12" t="s">
        <v>264</v>
      </c>
      <c r="C43" s="18" t="s">
        <v>175</v>
      </c>
      <c r="D43" s="18" t="s">
        <v>349</v>
      </c>
      <c r="E43" s="18" t="s">
        <v>306</v>
      </c>
      <c r="F43" s="12" t="s">
        <v>205</v>
      </c>
      <c r="G43" s="12" t="s">
        <v>307</v>
      </c>
      <c r="H43" s="12" t="s">
        <v>323</v>
      </c>
      <c r="I43" s="12" t="s">
        <v>201</v>
      </c>
      <c r="J43" s="13">
        <v>0</v>
      </c>
      <c r="K43" s="13">
        <v>0</v>
      </c>
      <c r="L43" s="13">
        <v>0</v>
      </c>
      <c r="M43" s="13">
        <v>0</v>
      </c>
      <c r="O43" s="13">
        <v>0</v>
      </c>
      <c r="Q43" s="13">
        <v>0</v>
      </c>
      <c r="S43" s="13">
        <v>0</v>
      </c>
      <c r="U43" s="13">
        <v>0</v>
      </c>
      <c r="W43" s="13">
        <v>0</v>
      </c>
      <c r="Y43" s="13">
        <v>0</v>
      </c>
      <c r="AA43" s="13">
        <v>0</v>
      </c>
      <c r="AC43" s="13">
        <v>0</v>
      </c>
      <c r="AE43" s="13">
        <v>0</v>
      </c>
      <c r="AH43" s="13"/>
    </row>
    <row r="44" spans="1:34" s="12" customFormat="1" ht="78.75" x14ac:dyDescent="0.25">
      <c r="A44" s="12" t="s">
        <v>263</v>
      </c>
      <c r="B44" s="12" t="s">
        <v>264</v>
      </c>
      <c r="C44" s="18" t="s">
        <v>167</v>
      </c>
      <c r="D44" s="18" t="s">
        <v>350</v>
      </c>
      <c r="E44" s="18" t="s">
        <v>358</v>
      </c>
      <c r="F44" s="12" t="s">
        <v>352</v>
      </c>
      <c r="G44" s="12" t="s">
        <v>307</v>
      </c>
      <c r="H44" s="12" t="s">
        <v>325</v>
      </c>
      <c r="I44" s="12" t="s">
        <v>201</v>
      </c>
      <c r="J44" s="13">
        <f t="shared" si="12"/>
        <v>60000</v>
      </c>
      <c r="K44" s="13">
        <v>34000</v>
      </c>
      <c r="L44" s="13">
        <v>34000</v>
      </c>
      <c r="M44" s="13"/>
      <c r="O44" s="13">
        <v>45000</v>
      </c>
      <c r="Q44" s="13">
        <v>5000</v>
      </c>
      <c r="S44" s="13">
        <v>5000</v>
      </c>
      <c r="U44" s="13">
        <v>5000</v>
      </c>
      <c r="W44" s="13"/>
      <c r="Y44" s="13">
        <v>41000</v>
      </c>
      <c r="AA44" s="13">
        <v>1000</v>
      </c>
      <c r="AC44" s="13">
        <v>1000</v>
      </c>
      <c r="AE44" s="13">
        <v>1000</v>
      </c>
      <c r="AH44" s="13"/>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workbookViewId="0">
      <selection activeCell="I16" sqref="I16"/>
    </sheetView>
  </sheetViews>
  <sheetFormatPr defaultColWidth="11" defaultRowHeight="15.75" x14ac:dyDescent="0.25"/>
  <cols>
    <col min="1" max="1" width="4" customWidth="1"/>
    <col min="2" max="2" width="2.125" customWidth="1"/>
    <col min="3" max="3" width="42" customWidth="1"/>
    <col min="4" max="4" width="36.875" customWidth="1"/>
    <col min="5" max="5" width="14" bestFit="1" customWidth="1"/>
    <col min="6" max="6" width="19.875" customWidth="1"/>
    <col min="7" max="7" width="3.375" customWidth="1"/>
    <col min="8" max="8" width="7.625" customWidth="1"/>
    <col min="9" max="9" width="14" customWidth="1"/>
    <col min="10" max="10" width="17.125" customWidth="1"/>
  </cols>
  <sheetData>
    <row r="1" spans="1:10" ht="15.95" customHeight="1" x14ac:dyDescent="0.25">
      <c r="A1" s="2" t="s">
        <v>0</v>
      </c>
      <c r="B1" s="2" t="s">
        <v>1</v>
      </c>
      <c r="C1" s="2" t="s">
        <v>2</v>
      </c>
      <c r="D1" s="2" t="s">
        <v>3</v>
      </c>
      <c r="E1" s="3" t="s">
        <v>12</v>
      </c>
      <c r="F1" s="2" t="s">
        <v>11</v>
      </c>
      <c r="G1" s="2" t="s">
        <v>4</v>
      </c>
      <c r="H1" s="2" t="s">
        <v>5</v>
      </c>
      <c r="I1" s="2" t="s">
        <v>6</v>
      </c>
      <c r="J1" s="2" t="s">
        <v>8</v>
      </c>
    </row>
    <row r="2" spans="1:10" x14ac:dyDescent="0.25">
      <c r="A2" s="1"/>
      <c r="B2" s="1"/>
      <c r="C2" s="1" t="s">
        <v>7</v>
      </c>
      <c r="D2" s="1"/>
      <c r="E2" s="1"/>
      <c r="F2" s="1"/>
      <c r="G2" s="1"/>
      <c r="H2" s="1"/>
      <c r="I2" s="1"/>
      <c r="J2" s="1"/>
    </row>
    <row r="3" spans="1:10" x14ac:dyDescent="0.25">
      <c r="C3" t="s">
        <v>9</v>
      </c>
      <c r="D3" t="s">
        <v>10</v>
      </c>
      <c r="E3" t="s">
        <v>17</v>
      </c>
      <c r="F3" s="4">
        <v>65000</v>
      </c>
      <c r="H3" t="s">
        <v>13</v>
      </c>
      <c r="J3" s="5">
        <v>19</v>
      </c>
    </row>
    <row r="4" spans="1:10" x14ac:dyDescent="0.25">
      <c r="C4" t="s">
        <v>14</v>
      </c>
      <c r="D4" t="s">
        <v>15</v>
      </c>
      <c r="E4" t="s">
        <v>16</v>
      </c>
      <c r="F4" s="4">
        <v>50000</v>
      </c>
      <c r="H4" t="s">
        <v>13</v>
      </c>
      <c r="J4">
        <v>0</v>
      </c>
    </row>
    <row r="5" spans="1:10" x14ac:dyDescent="0.25">
      <c r="C5" t="s">
        <v>18</v>
      </c>
      <c r="D5" t="s">
        <v>19</v>
      </c>
      <c r="E5" t="s">
        <v>21</v>
      </c>
      <c r="F5" s="4">
        <v>0</v>
      </c>
      <c r="H5">
        <v>2016</v>
      </c>
      <c r="J5" s="5">
        <v>10</v>
      </c>
    </row>
    <row r="6" spans="1:10" x14ac:dyDescent="0.25">
      <c r="C6" t="s">
        <v>22</v>
      </c>
      <c r="D6" t="s">
        <v>23</v>
      </c>
      <c r="E6" t="s">
        <v>24</v>
      </c>
      <c r="F6" s="4">
        <v>56000</v>
      </c>
      <c r="H6" t="s">
        <v>13</v>
      </c>
      <c r="J6" s="5">
        <v>11</v>
      </c>
    </row>
    <row r="7" spans="1:10" x14ac:dyDescent="0.25">
      <c r="C7" t="s">
        <v>25</v>
      </c>
      <c r="D7" t="s">
        <v>26</v>
      </c>
      <c r="E7" t="s">
        <v>20</v>
      </c>
      <c r="F7" s="4">
        <v>0</v>
      </c>
      <c r="H7" t="s">
        <v>13</v>
      </c>
      <c r="J7" s="5">
        <v>11</v>
      </c>
    </row>
    <row r="8" spans="1:10" x14ac:dyDescent="0.25">
      <c r="C8" t="s">
        <v>27</v>
      </c>
      <c r="D8" t="s">
        <v>28</v>
      </c>
      <c r="E8" t="s">
        <v>189</v>
      </c>
      <c r="F8" s="4">
        <v>164000</v>
      </c>
      <c r="H8">
        <v>2017</v>
      </c>
      <c r="J8" s="6">
        <v>21</v>
      </c>
    </row>
    <row r="9" spans="1:10" x14ac:dyDescent="0.25">
      <c r="C9" t="s">
        <v>29</v>
      </c>
      <c r="D9" t="s">
        <v>30</v>
      </c>
      <c r="E9" t="s">
        <v>24</v>
      </c>
      <c r="F9" s="4">
        <v>56000</v>
      </c>
      <c r="H9" t="s">
        <v>13</v>
      </c>
      <c r="J9">
        <v>5</v>
      </c>
    </row>
    <row r="10" spans="1:10" x14ac:dyDescent="0.25">
      <c r="A10" s="1"/>
      <c r="B10" s="1"/>
      <c r="C10" s="1" t="s">
        <v>52</v>
      </c>
      <c r="D10" s="1"/>
      <c r="E10" s="1"/>
      <c r="F10" s="1"/>
      <c r="G10" s="1"/>
      <c r="H10" s="1"/>
      <c r="I10" s="1"/>
      <c r="J10" s="1"/>
    </row>
    <row r="11" spans="1:10" x14ac:dyDescent="0.25">
      <c r="C11" t="s">
        <v>38</v>
      </c>
      <c r="D11" t="s">
        <v>31</v>
      </c>
      <c r="E11" t="s">
        <v>32</v>
      </c>
      <c r="F11" s="4">
        <v>75000</v>
      </c>
      <c r="H11" t="s">
        <v>13</v>
      </c>
      <c r="J11">
        <v>4</v>
      </c>
    </row>
    <row r="12" spans="1:10" x14ac:dyDescent="0.25">
      <c r="C12" t="s">
        <v>33</v>
      </c>
      <c r="D12" t="s">
        <v>34</v>
      </c>
      <c r="E12" t="s">
        <v>35</v>
      </c>
      <c r="F12" s="4">
        <v>168000</v>
      </c>
      <c r="H12" t="s">
        <v>13</v>
      </c>
      <c r="J12" s="5">
        <v>9</v>
      </c>
    </row>
    <row r="13" spans="1:10" x14ac:dyDescent="0.25">
      <c r="C13" t="s">
        <v>37</v>
      </c>
      <c r="D13" t="s">
        <v>36</v>
      </c>
      <c r="E13" t="s">
        <v>20</v>
      </c>
      <c r="F13" s="4">
        <v>0</v>
      </c>
      <c r="H13">
        <v>2016</v>
      </c>
      <c r="J13">
        <v>3</v>
      </c>
    </row>
    <row r="14" spans="1:10" x14ac:dyDescent="0.25">
      <c r="C14" t="s">
        <v>39</v>
      </c>
      <c r="D14" t="s">
        <v>40</v>
      </c>
      <c r="E14" t="s">
        <v>41</v>
      </c>
      <c r="F14" s="4">
        <v>84000</v>
      </c>
      <c r="H14" t="s">
        <v>13</v>
      </c>
      <c r="J14">
        <v>0</v>
      </c>
    </row>
    <row r="15" spans="1:10" x14ac:dyDescent="0.25">
      <c r="C15" t="s">
        <v>42</v>
      </c>
      <c r="D15" t="s">
        <v>43</v>
      </c>
      <c r="E15" t="s">
        <v>17</v>
      </c>
      <c r="F15" s="4">
        <v>65000</v>
      </c>
      <c r="H15" t="s">
        <v>13</v>
      </c>
      <c r="J15" s="5">
        <v>9</v>
      </c>
    </row>
    <row r="16" spans="1:10" x14ac:dyDescent="0.25">
      <c r="C16" t="s">
        <v>44</v>
      </c>
      <c r="D16" t="s">
        <v>45</v>
      </c>
      <c r="E16" t="s">
        <v>46</v>
      </c>
      <c r="F16" s="4">
        <v>56000</v>
      </c>
      <c r="H16" t="s">
        <v>13</v>
      </c>
      <c r="J16" s="5">
        <v>11</v>
      </c>
    </row>
    <row r="17" spans="1:10" x14ac:dyDescent="0.25">
      <c r="C17" t="s">
        <v>47</v>
      </c>
      <c r="D17" t="s">
        <v>48</v>
      </c>
      <c r="E17" t="s">
        <v>32</v>
      </c>
      <c r="F17" s="4">
        <v>75000</v>
      </c>
      <c r="H17" t="s">
        <v>13</v>
      </c>
      <c r="J17" s="5">
        <v>8</v>
      </c>
    </row>
    <row r="18" spans="1:10" x14ac:dyDescent="0.25">
      <c r="C18" t="s">
        <v>49</v>
      </c>
      <c r="D18" t="s">
        <v>50</v>
      </c>
      <c r="E18" t="s">
        <v>51</v>
      </c>
      <c r="F18" s="4">
        <v>150800</v>
      </c>
      <c r="H18" t="s">
        <v>13</v>
      </c>
      <c r="J18" s="6">
        <v>24</v>
      </c>
    </row>
    <row r="19" spans="1:10" x14ac:dyDescent="0.25">
      <c r="A19" s="1"/>
      <c r="B19" s="1"/>
      <c r="C19" s="1" t="s">
        <v>53</v>
      </c>
      <c r="D19" s="1"/>
      <c r="E19" s="1"/>
      <c r="F19" s="1"/>
      <c r="G19" s="1"/>
      <c r="H19" s="1"/>
      <c r="I19" s="1"/>
      <c r="J19" s="1"/>
    </row>
    <row r="20" spans="1:10" x14ac:dyDescent="0.25">
      <c r="C20" t="s">
        <v>54</v>
      </c>
      <c r="D20" t="s">
        <v>55</v>
      </c>
      <c r="E20" t="s">
        <v>56</v>
      </c>
      <c r="F20" s="4">
        <v>7000</v>
      </c>
      <c r="H20">
        <v>2016</v>
      </c>
      <c r="J20">
        <v>1</v>
      </c>
    </row>
    <row r="21" spans="1:10" x14ac:dyDescent="0.25">
      <c r="C21" t="s">
        <v>57</v>
      </c>
      <c r="D21" t="s">
        <v>58</v>
      </c>
      <c r="E21" t="s">
        <v>59</v>
      </c>
      <c r="F21" s="4">
        <v>240000</v>
      </c>
      <c r="H21">
        <v>2016</v>
      </c>
      <c r="J21" s="5">
        <v>15</v>
      </c>
    </row>
    <row r="22" spans="1:10" x14ac:dyDescent="0.25">
      <c r="C22" t="s">
        <v>60</v>
      </c>
      <c r="D22" t="s">
        <v>61</v>
      </c>
      <c r="E22" t="s">
        <v>59</v>
      </c>
      <c r="F22" s="4">
        <v>160000</v>
      </c>
      <c r="H22">
        <v>2016</v>
      </c>
      <c r="J22" s="6">
        <v>28</v>
      </c>
    </row>
    <row r="23" spans="1:10" x14ac:dyDescent="0.25">
      <c r="C23" t="s">
        <v>62</v>
      </c>
      <c r="D23" t="s">
        <v>63</v>
      </c>
      <c r="E23" t="s">
        <v>64</v>
      </c>
      <c r="F23" s="4">
        <v>80400</v>
      </c>
      <c r="H23" t="s">
        <v>13</v>
      </c>
      <c r="J23" s="5">
        <v>9</v>
      </c>
    </row>
    <row r="24" spans="1:10" x14ac:dyDescent="0.25">
      <c r="C24" t="s">
        <v>65</v>
      </c>
      <c r="D24" t="s">
        <v>66</v>
      </c>
      <c r="E24" t="s">
        <v>67</v>
      </c>
      <c r="F24" s="4">
        <v>200000</v>
      </c>
      <c r="H24">
        <v>2019</v>
      </c>
      <c r="J24">
        <v>0</v>
      </c>
    </row>
    <row r="25" spans="1:10" x14ac:dyDescent="0.25">
      <c r="C25" t="s">
        <v>68</v>
      </c>
      <c r="D25" t="s">
        <v>69</v>
      </c>
      <c r="E25" t="s">
        <v>70</v>
      </c>
      <c r="F25" s="4">
        <v>140000</v>
      </c>
      <c r="H25">
        <v>2017</v>
      </c>
      <c r="J25">
        <v>2</v>
      </c>
    </row>
    <row r="26" spans="1:10" x14ac:dyDescent="0.25">
      <c r="C26" t="s">
        <v>71</v>
      </c>
      <c r="D26" t="s">
        <v>72</v>
      </c>
      <c r="E26" t="s">
        <v>70</v>
      </c>
      <c r="F26" s="4">
        <v>240000</v>
      </c>
      <c r="H26">
        <v>2017</v>
      </c>
      <c r="J26">
        <v>1</v>
      </c>
    </row>
    <row r="27" spans="1:10" x14ac:dyDescent="0.25">
      <c r="C27" t="s">
        <v>73</v>
      </c>
      <c r="D27" t="s">
        <v>74</v>
      </c>
      <c r="E27" t="s">
        <v>67</v>
      </c>
      <c r="F27" s="4">
        <v>1500000</v>
      </c>
      <c r="H27">
        <v>2019</v>
      </c>
      <c r="J27" s="5">
        <v>9</v>
      </c>
    </row>
    <row r="28" spans="1:10" x14ac:dyDescent="0.25">
      <c r="C28" t="s">
        <v>190</v>
      </c>
      <c r="D28" t="s">
        <v>191</v>
      </c>
      <c r="E28" t="s">
        <v>75</v>
      </c>
      <c r="F28" s="4">
        <v>70000</v>
      </c>
      <c r="H28">
        <v>2018</v>
      </c>
      <c r="J28">
        <v>3</v>
      </c>
    </row>
    <row r="29" spans="1:10" x14ac:dyDescent="0.25">
      <c r="A29" s="1"/>
      <c r="B29" s="1"/>
      <c r="C29" s="1" t="s">
        <v>76</v>
      </c>
      <c r="D29" s="1"/>
      <c r="E29" s="1"/>
      <c r="F29" s="1"/>
      <c r="G29" s="1"/>
      <c r="H29" s="1"/>
      <c r="I29" s="1"/>
      <c r="J29" s="1"/>
    </row>
    <row r="30" spans="1:10" x14ac:dyDescent="0.25">
      <c r="C30" t="s">
        <v>77</v>
      </c>
      <c r="D30" t="s">
        <v>78</v>
      </c>
      <c r="E30" t="s">
        <v>192</v>
      </c>
      <c r="F30" s="4">
        <v>1200000</v>
      </c>
      <c r="H30" t="s">
        <v>13</v>
      </c>
      <c r="J30" s="5">
        <v>12</v>
      </c>
    </row>
    <row r="31" spans="1:10" x14ac:dyDescent="0.25">
      <c r="C31" t="s">
        <v>82</v>
      </c>
      <c r="D31" t="s">
        <v>79</v>
      </c>
      <c r="E31" t="s">
        <v>80</v>
      </c>
      <c r="F31" s="4">
        <v>60000</v>
      </c>
      <c r="H31" t="s">
        <v>81</v>
      </c>
      <c r="J31">
        <v>0</v>
      </c>
    </row>
    <row r="32" spans="1:10" x14ac:dyDescent="0.25">
      <c r="C32" t="s">
        <v>85</v>
      </c>
      <c r="D32" t="s">
        <v>83</v>
      </c>
      <c r="E32" t="s">
        <v>84</v>
      </c>
      <c r="F32" s="4">
        <v>14500</v>
      </c>
      <c r="H32" t="s">
        <v>81</v>
      </c>
      <c r="J32">
        <v>1</v>
      </c>
    </row>
    <row r="33" spans="1:10" x14ac:dyDescent="0.25">
      <c r="C33" t="s">
        <v>88</v>
      </c>
      <c r="D33" t="s">
        <v>86</v>
      </c>
      <c r="E33" t="s">
        <v>87</v>
      </c>
      <c r="F33" s="4">
        <v>80000</v>
      </c>
      <c r="H33" t="s">
        <v>81</v>
      </c>
      <c r="J33">
        <v>0</v>
      </c>
    </row>
    <row r="34" spans="1:10" x14ac:dyDescent="0.25">
      <c r="C34" t="s">
        <v>89</v>
      </c>
      <c r="D34" t="s">
        <v>90</v>
      </c>
      <c r="E34" t="s">
        <v>91</v>
      </c>
      <c r="F34" s="4">
        <v>5000</v>
      </c>
      <c r="H34" t="s">
        <v>81</v>
      </c>
      <c r="J34">
        <v>1</v>
      </c>
    </row>
    <row r="35" spans="1:10" x14ac:dyDescent="0.25">
      <c r="C35" t="s">
        <v>92</v>
      </c>
      <c r="D35" t="s">
        <v>93</v>
      </c>
      <c r="E35" t="s">
        <v>94</v>
      </c>
      <c r="F35" s="4">
        <v>490000</v>
      </c>
      <c r="H35" t="s">
        <v>81</v>
      </c>
      <c r="J35" s="5">
        <v>9</v>
      </c>
    </row>
    <row r="36" spans="1:10" x14ac:dyDescent="0.25">
      <c r="C36" t="s">
        <v>95</v>
      </c>
      <c r="D36" t="s">
        <v>96</v>
      </c>
      <c r="E36" t="s">
        <v>97</v>
      </c>
      <c r="F36" s="4">
        <v>100000</v>
      </c>
      <c r="H36">
        <v>2017</v>
      </c>
      <c r="J36" s="5">
        <v>6</v>
      </c>
    </row>
    <row r="37" spans="1:10" x14ac:dyDescent="0.25">
      <c r="C37" t="s">
        <v>98</v>
      </c>
      <c r="D37" t="s">
        <v>99</v>
      </c>
      <c r="E37" t="s">
        <v>100</v>
      </c>
      <c r="F37" s="4">
        <v>360000</v>
      </c>
      <c r="H37" t="s">
        <v>101</v>
      </c>
      <c r="J37">
        <v>3</v>
      </c>
    </row>
    <row r="38" spans="1:10" x14ac:dyDescent="0.25">
      <c r="C38" t="s">
        <v>102</v>
      </c>
      <c r="D38" t="s">
        <v>103</v>
      </c>
      <c r="E38" t="s">
        <v>108</v>
      </c>
      <c r="F38" s="4">
        <v>4400000</v>
      </c>
      <c r="H38" t="s">
        <v>81</v>
      </c>
      <c r="J38">
        <v>5</v>
      </c>
    </row>
    <row r="39" spans="1:10" x14ac:dyDescent="0.25">
      <c r="C39" t="s">
        <v>104</v>
      </c>
      <c r="D39" t="s">
        <v>105</v>
      </c>
      <c r="E39" t="s">
        <v>108</v>
      </c>
      <c r="F39" s="4">
        <v>2000000</v>
      </c>
      <c r="H39" t="s">
        <v>81</v>
      </c>
      <c r="J39" s="6">
        <v>18</v>
      </c>
    </row>
    <row r="40" spans="1:10" x14ac:dyDescent="0.25">
      <c r="C40" t="s">
        <v>106</v>
      </c>
      <c r="D40" t="s">
        <v>107</v>
      </c>
      <c r="E40" t="s">
        <v>109</v>
      </c>
      <c r="F40" s="4">
        <v>50000</v>
      </c>
      <c r="H40" t="s">
        <v>101</v>
      </c>
      <c r="J40">
        <v>4</v>
      </c>
    </row>
    <row r="41" spans="1:10" x14ac:dyDescent="0.25">
      <c r="C41" t="s">
        <v>110</v>
      </c>
      <c r="D41" t="s">
        <v>111</v>
      </c>
      <c r="E41" t="s">
        <v>112</v>
      </c>
      <c r="F41" s="4">
        <v>25000</v>
      </c>
      <c r="H41">
        <v>2017</v>
      </c>
      <c r="J41" s="5">
        <v>7</v>
      </c>
    </row>
    <row r="42" spans="1:10" x14ac:dyDescent="0.25">
      <c r="C42" t="s">
        <v>113</v>
      </c>
      <c r="D42" t="s">
        <v>114</v>
      </c>
      <c r="E42" t="s">
        <v>193</v>
      </c>
      <c r="F42" s="4">
        <v>310000</v>
      </c>
      <c r="H42" t="s">
        <v>81</v>
      </c>
      <c r="J42">
        <v>5</v>
      </c>
    </row>
    <row r="43" spans="1:10" x14ac:dyDescent="0.25">
      <c r="C43" t="s">
        <v>115</v>
      </c>
      <c r="D43" t="s">
        <v>116</v>
      </c>
      <c r="E43" t="s">
        <v>117</v>
      </c>
      <c r="F43" s="4">
        <v>4000000</v>
      </c>
      <c r="H43" t="s">
        <v>81</v>
      </c>
      <c r="J43">
        <v>5</v>
      </c>
    </row>
    <row r="44" spans="1:10" x14ac:dyDescent="0.25">
      <c r="A44" s="1"/>
      <c r="B44" s="1"/>
      <c r="C44" s="1" t="s">
        <v>118</v>
      </c>
      <c r="D44" s="1"/>
      <c r="E44" s="1"/>
      <c r="F44" s="1"/>
      <c r="G44" s="1"/>
      <c r="H44" s="1"/>
      <c r="I44" s="1"/>
      <c r="J44" s="1"/>
    </row>
    <row r="45" spans="1:10" x14ac:dyDescent="0.25">
      <c r="C45" t="s">
        <v>119</v>
      </c>
      <c r="D45" t="s">
        <v>120</v>
      </c>
      <c r="E45" t="s">
        <v>20</v>
      </c>
      <c r="F45" s="4">
        <v>0</v>
      </c>
      <c r="H45" t="s">
        <v>13</v>
      </c>
      <c r="J45" s="5">
        <v>8</v>
      </c>
    </row>
    <row r="46" spans="1:10" x14ac:dyDescent="0.25">
      <c r="C46" t="s">
        <v>121</v>
      </c>
      <c r="D46" t="s">
        <v>122</v>
      </c>
      <c r="E46" t="s">
        <v>123</v>
      </c>
      <c r="F46" s="4">
        <v>80000</v>
      </c>
      <c r="H46" t="s">
        <v>13</v>
      </c>
      <c r="J46" s="6">
        <v>14</v>
      </c>
    </row>
    <row r="47" spans="1:10" x14ac:dyDescent="0.25">
      <c r="C47" t="s">
        <v>124</v>
      </c>
      <c r="D47" t="s">
        <v>125</v>
      </c>
      <c r="E47" t="s">
        <v>123</v>
      </c>
      <c r="F47" s="4">
        <v>80000</v>
      </c>
      <c r="H47" t="s">
        <v>13</v>
      </c>
      <c r="J47">
        <v>3</v>
      </c>
    </row>
    <row r="48" spans="1:10" x14ac:dyDescent="0.25">
      <c r="C48" t="s">
        <v>126</v>
      </c>
      <c r="D48" t="s">
        <v>194</v>
      </c>
      <c r="E48" t="s">
        <v>127</v>
      </c>
      <c r="F48" s="4">
        <v>150000</v>
      </c>
      <c r="H48" t="s">
        <v>13</v>
      </c>
      <c r="J48" s="5">
        <v>13</v>
      </c>
    </row>
    <row r="49" spans="1:10" x14ac:dyDescent="0.25">
      <c r="C49" t="s">
        <v>128</v>
      </c>
      <c r="D49" t="s">
        <v>129</v>
      </c>
      <c r="E49" t="s">
        <v>130</v>
      </c>
      <c r="F49" s="4">
        <v>50000</v>
      </c>
      <c r="H49" t="s">
        <v>13</v>
      </c>
      <c r="J49">
        <v>2</v>
      </c>
    </row>
    <row r="50" spans="1:10" x14ac:dyDescent="0.25">
      <c r="C50" t="s">
        <v>131</v>
      </c>
      <c r="D50" t="s">
        <v>132</v>
      </c>
      <c r="E50" t="s">
        <v>133</v>
      </c>
      <c r="F50" s="4">
        <v>50000</v>
      </c>
      <c r="H50" t="s">
        <v>13</v>
      </c>
      <c r="J50">
        <v>0</v>
      </c>
    </row>
    <row r="51" spans="1:10" x14ac:dyDescent="0.25">
      <c r="C51" t="s">
        <v>134</v>
      </c>
      <c r="D51" t="s">
        <v>135</v>
      </c>
      <c r="E51" t="s">
        <v>136</v>
      </c>
      <c r="F51" s="4">
        <v>25000</v>
      </c>
      <c r="H51" t="s">
        <v>13</v>
      </c>
      <c r="J51">
        <v>2</v>
      </c>
    </row>
    <row r="52" spans="1:10" x14ac:dyDescent="0.25">
      <c r="C52" t="s">
        <v>137</v>
      </c>
      <c r="D52" t="s">
        <v>138</v>
      </c>
      <c r="E52" t="s">
        <v>139</v>
      </c>
      <c r="F52" s="4" t="s">
        <v>140</v>
      </c>
      <c r="H52" t="s">
        <v>141</v>
      </c>
      <c r="J52">
        <v>4</v>
      </c>
    </row>
    <row r="53" spans="1:10" x14ac:dyDescent="0.25">
      <c r="C53" t="s">
        <v>142</v>
      </c>
      <c r="D53" t="s">
        <v>143</v>
      </c>
      <c r="E53" t="s">
        <v>144</v>
      </c>
      <c r="F53" s="4">
        <v>5000</v>
      </c>
      <c r="H53" t="s">
        <v>13</v>
      </c>
      <c r="J53">
        <v>0</v>
      </c>
    </row>
    <row r="54" spans="1:10" x14ac:dyDescent="0.25">
      <c r="C54" t="s">
        <v>146</v>
      </c>
      <c r="D54" t="s">
        <v>145</v>
      </c>
      <c r="E54" t="s">
        <v>136</v>
      </c>
      <c r="F54" s="4">
        <v>25000</v>
      </c>
      <c r="H54" t="s">
        <v>13</v>
      </c>
      <c r="J54" s="5">
        <v>6</v>
      </c>
    </row>
    <row r="55" spans="1:10" x14ac:dyDescent="0.25">
      <c r="C55" t="s">
        <v>147</v>
      </c>
      <c r="D55" t="s">
        <v>149</v>
      </c>
      <c r="E55" t="s">
        <v>148</v>
      </c>
      <c r="F55" s="4">
        <v>80000</v>
      </c>
      <c r="H55" t="s">
        <v>13</v>
      </c>
      <c r="J55">
        <v>0</v>
      </c>
    </row>
    <row r="56" spans="1:10" x14ac:dyDescent="0.25">
      <c r="C56" t="s">
        <v>150</v>
      </c>
      <c r="D56" t="s">
        <v>151</v>
      </c>
      <c r="E56" t="s">
        <v>152</v>
      </c>
      <c r="F56" s="4">
        <v>50000</v>
      </c>
      <c r="H56">
        <v>2020</v>
      </c>
      <c r="J56">
        <v>2</v>
      </c>
    </row>
    <row r="57" spans="1:10" x14ac:dyDescent="0.25">
      <c r="C57" t="s">
        <v>153</v>
      </c>
      <c r="D57" t="s">
        <v>155</v>
      </c>
      <c r="E57" t="s">
        <v>154</v>
      </c>
      <c r="F57" s="4">
        <v>50000</v>
      </c>
      <c r="H57" t="s">
        <v>13</v>
      </c>
      <c r="J57" s="5">
        <v>8</v>
      </c>
    </row>
    <row r="58" spans="1:10" x14ac:dyDescent="0.25">
      <c r="C58" t="s">
        <v>156</v>
      </c>
      <c r="D58" t="s">
        <v>157</v>
      </c>
      <c r="E58" t="s">
        <v>158</v>
      </c>
      <c r="F58" s="4">
        <v>25000</v>
      </c>
      <c r="H58" t="s">
        <v>13</v>
      </c>
      <c r="J58">
        <v>1</v>
      </c>
    </row>
    <row r="59" spans="1:10" x14ac:dyDescent="0.25">
      <c r="A59" s="1"/>
      <c r="B59" s="1"/>
      <c r="C59" s="1" t="s">
        <v>159</v>
      </c>
      <c r="D59" s="1"/>
      <c r="E59" s="1"/>
      <c r="F59" s="1"/>
      <c r="G59" s="1"/>
      <c r="H59" s="1"/>
      <c r="I59" s="1"/>
      <c r="J59" s="1"/>
    </row>
    <row r="60" spans="1:10" x14ac:dyDescent="0.25">
      <c r="C60" t="s">
        <v>160</v>
      </c>
      <c r="D60" t="s">
        <v>161</v>
      </c>
      <c r="E60" t="s">
        <v>162</v>
      </c>
      <c r="F60" s="4">
        <v>60000</v>
      </c>
      <c r="H60" t="s">
        <v>13</v>
      </c>
      <c r="J60" s="5">
        <v>12</v>
      </c>
    </row>
    <row r="61" spans="1:10" x14ac:dyDescent="0.25">
      <c r="C61" t="s">
        <v>163</v>
      </c>
      <c r="D61" t="s">
        <v>164</v>
      </c>
      <c r="E61" t="s">
        <v>162</v>
      </c>
      <c r="F61" s="4">
        <v>60000</v>
      </c>
      <c r="H61" t="s">
        <v>13</v>
      </c>
      <c r="J61" s="5">
        <v>7</v>
      </c>
    </row>
    <row r="62" spans="1:10" x14ac:dyDescent="0.25">
      <c r="C62" t="s">
        <v>195</v>
      </c>
      <c r="D62" t="s">
        <v>165</v>
      </c>
      <c r="E62" t="s">
        <v>166</v>
      </c>
      <c r="F62" s="4">
        <v>75000</v>
      </c>
      <c r="H62" t="s">
        <v>13</v>
      </c>
      <c r="J62" s="5">
        <v>13</v>
      </c>
    </row>
    <row r="63" spans="1:10" x14ac:dyDescent="0.25">
      <c r="C63" t="s">
        <v>167</v>
      </c>
      <c r="D63" t="s">
        <v>168</v>
      </c>
      <c r="E63" t="s">
        <v>169</v>
      </c>
      <c r="F63" s="4">
        <v>65000</v>
      </c>
      <c r="H63" t="s">
        <v>13</v>
      </c>
      <c r="J63" s="6">
        <v>15</v>
      </c>
    </row>
    <row r="64" spans="1:10" x14ac:dyDescent="0.25">
      <c r="C64" t="s">
        <v>170</v>
      </c>
      <c r="D64" t="s">
        <v>171</v>
      </c>
      <c r="E64" t="s">
        <v>20</v>
      </c>
      <c r="F64" s="4">
        <v>0</v>
      </c>
      <c r="H64" t="s">
        <v>13</v>
      </c>
      <c r="J64">
        <v>1</v>
      </c>
    </row>
    <row r="65" spans="3:10" x14ac:dyDescent="0.25">
      <c r="C65" t="s">
        <v>172</v>
      </c>
      <c r="D65" t="s">
        <v>173</v>
      </c>
      <c r="E65" t="s">
        <v>174</v>
      </c>
      <c r="F65" s="4">
        <v>25000</v>
      </c>
      <c r="H65" t="s">
        <v>13</v>
      </c>
      <c r="J65">
        <v>0</v>
      </c>
    </row>
    <row r="66" spans="3:10" x14ac:dyDescent="0.25">
      <c r="C66" t="s">
        <v>175</v>
      </c>
      <c r="D66" t="s">
        <v>176</v>
      </c>
      <c r="E66" t="s">
        <v>177</v>
      </c>
      <c r="F66" s="4">
        <v>60000</v>
      </c>
      <c r="H66" t="s">
        <v>13</v>
      </c>
      <c r="J66" s="5">
        <v>9</v>
      </c>
    </row>
    <row r="67" spans="3:10" x14ac:dyDescent="0.25">
      <c r="C67" t="s">
        <v>178</v>
      </c>
      <c r="D67" t="s">
        <v>179</v>
      </c>
      <c r="E67" t="s">
        <v>180</v>
      </c>
      <c r="F67" s="4">
        <v>5000</v>
      </c>
      <c r="H67" t="s">
        <v>13</v>
      </c>
      <c r="J67">
        <v>2</v>
      </c>
    </row>
    <row r="68" spans="3:10" x14ac:dyDescent="0.25">
      <c r="C68" t="s">
        <v>181</v>
      </c>
      <c r="D68" t="s">
        <v>184</v>
      </c>
      <c r="E68" t="s">
        <v>182</v>
      </c>
      <c r="F68" s="4">
        <v>2000</v>
      </c>
      <c r="H68">
        <v>2016</v>
      </c>
      <c r="J68">
        <v>6</v>
      </c>
    </row>
    <row r="69" spans="3:10" x14ac:dyDescent="0.25">
      <c r="C69" t="s">
        <v>183</v>
      </c>
      <c r="D69" t="s">
        <v>186</v>
      </c>
      <c r="E69" t="s">
        <v>185</v>
      </c>
      <c r="F69" s="4">
        <v>90000</v>
      </c>
      <c r="H69" t="s">
        <v>13</v>
      </c>
      <c r="J69">
        <v>2</v>
      </c>
    </row>
    <row r="70" spans="3:10" x14ac:dyDescent="0.25">
      <c r="C70" t="s">
        <v>187</v>
      </c>
      <c r="D70" t="s">
        <v>188</v>
      </c>
      <c r="E70" t="s">
        <v>185</v>
      </c>
      <c r="F70" s="4">
        <v>90000</v>
      </c>
      <c r="H70" t="s">
        <v>13</v>
      </c>
      <c r="J70">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O7" sqref="O7"/>
    </sheetView>
  </sheetViews>
  <sheetFormatPr defaultColWidth="11" defaultRowHeight="15.75" x14ac:dyDescent="0.25"/>
  <sheetData>
    <row r="1" spans="1:7" ht="16.5" thickBot="1" x14ac:dyDescent="0.3">
      <c r="A1" s="20" t="s">
        <v>270</v>
      </c>
      <c r="B1" s="21">
        <v>2016</v>
      </c>
      <c r="C1" s="21">
        <v>2017</v>
      </c>
      <c r="D1" s="21">
        <v>2018</v>
      </c>
      <c r="E1" s="21">
        <v>2019</v>
      </c>
      <c r="F1" s="21">
        <v>2020</v>
      </c>
      <c r="G1" s="21" t="s">
        <v>271</v>
      </c>
    </row>
    <row r="2" spans="1:7" ht="26.25" thickBot="1" x14ac:dyDescent="0.3">
      <c r="A2" s="22" t="s">
        <v>272</v>
      </c>
      <c r="B2" s="23">
        <v>1246291</v>
      </c>
      <c r="C2" s="23">
        <v>2758272</v>
      </c>
      <c r="D2" s="23">
        <v>5845000</v>
      </c>
      <c r="E2" s="23">
        <v>3860000</v>
      </c>
      <c r="F2" s="23">
        <v>3362200</v>
      </c>
      <c r="G2" s="23">
        <f t="shared" ref="G2:G7" si="0">SUM(B2:F2)</f>
        <v>17071763</v>
      </c>
    </row>
    <row r="3" spans="1:7" ht="26.25" thickBot="1" x14ac:dyDescent="0.3">
      <c r="A3" s="22" t="s">
        <v>273</v>
      </c>
      <c r="B3" s="23">
        <v>820224</v>
      </c>
      <c r="C3" s="23">
        <v>1258272</v>
      </c>
      <c r="D3" s="23">
        <v>4025000</v>
      </c>
      <c r="E3" s="23">
        <v>2545000</v>
      </c>
      <c r="F3" s="23">
        <v>45000</v>
      </c>
      <c r="G3" s="23">
        <f t="shared" si="0"/>
        <v>8693496</v>
      </c>
    </row>
    <row r="4" spans="1:7" ht="39" thickBot="1" x14ac:dyDescent="0.3">
      <c r="A4" s="22" t="s">
        <v>274</v>
      </c>
      <c r="B4" s="23">
        <v>102000</v>
      </c>
      <c r="C4" s="23">
        <v>285400</v>
      </c>
      <c r="D4" s="23">
        <v>280600</v>
      </c>
      <c r="E4" s="23">
        <v>295600</v>
      </c>
      <c r="F4" s="23">
        <v>365600</v>
      </c>
      <c r="G4" s="23">
        <f t="shared" si="0"/>
        <v>1329200</v>
      </c>
    </row>
    <row r="5" spans="1:7" ht="51.75" thickBot="1" x14ac:dyDescent="0.3">
      <c r="A5" s="22" t="s">
        <v>275</v>
      </c>
      <c r="B5" s="23">
        <v>102000</v>
      </c>
      <c r="C5" s="23">
        <v>278400</v>
      </c>
      <c r="D5" s="23">
        <v>276600</v>
      </c>
      <c r="E5" s="23">
        <v>291600</v>
      </c>
      <c r="F5" s="23">
        <v>361600</v>
      </c>
      <c r="G5" s="23">
        <f t="shared" si="0"/>
        <v>1310200</v>
      </c>
    </row>
    <row r="6" spans="1:7" ht="90" thickBot="1" x14ac:dyDescent="0.3">
      <c r="A6" s="22" t="s">
        <v>315</v>
      </c>
      <c r="B6" s="23">
        <v>28886</v>
      </c>
      <c r="C6" s="23">
        <v>59295</v>
      </c>
      <c r="D6" s="23">
        <v>91226</v>
      </c>
      <c r="E6" s="23">
        <v>124753</v>
      </c>
      <c r="F6" s="23">
        <v>159956</v>
      </c>
      <c r="G6" s="23">
        <f t="shared" si="0"/>
        <v>464116</v>
      </c>
    </row>
    <row r="7" spans="1:7" ht="102.75" thickBot="1" x14ac:dyDescent="0.3">
      <c r="A7" s="22" t="s">
        <v>276</v>
      </c>
      <c r="B7" s="23">
        <f>B6-B5</f>
        <v>-73114</v>
      </c>
      <c r="C7" s="23">
        <f>C6-C5</f>
        <v>-219105</v>
      </c>
      <c r="D7" s="23">
        <f>D6-D5</f>
        <v>-185374</v>
      </c>
      <c r="E7" s="23">
        <f>E6-E5</f>
        <v>-166847</v>
      </c>
      <c r="F7" s="23">
        <f>F6-F5</f>
        <v>-201644</v>
      </c>
      <c r="G7" s="23">
        <f t="shared" si="0"/>
        <v>-846084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GalvenaTabula</vt:lpstr>
      <vt:lpstr>SeminaraDefinetasRicibas</vt:lpstr>
      <vt:lpstr>Aprekini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Ilze IZ. Zunde</cp:lastModifiedBy>
  <dcterms:created xsi:type="dcterms:W3CDTF">2015-12-17T08:36:13Z</dcterms:created>
  <dcterms:modified xsi:type="dcterms:W3CDTF">2017-09-15T13:18:22Z</dcterms:modified>
</cp:coreProperties>
</file>