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40" windowHeight="11640"/>
  </bookViews>
  <sheets>
    <sheet name="Darbu_daudzumi" sheetId="4" r:id="rId1"/>
    <sheet name="Lapa2" sheetId="2" r:id="rId2"/>
    <sheet name="Lapa3" sheetId="3" r:id="rId3"/>
  </sheets>
  <definedNames>
    <definedName name="_xlnm.Print_Titles" localSheetId="0">Darbu_daudzumi!$3:$3</definedName>
  </definedNames>
  <calcPr calcId="145621"/>
</workbook>
</file>

<file path=xl/calcChain.xml><?xml version="1.0" encoding="utf-8"?>
<calcChain xmlns="http://schemas.openxmlformats.org/spreadsheetml/2006/main">
  <c r="A6" i="4" l="1"/>
  <c r="A7" i="4" s="1"/>
  <c r="A8" i="4" l="1"/>
  <c r="F171" i="4"/>
  <c r="F169" i="4"/>
  <c r="F168" i="4"/>
  <c r="F166" i="4"/>
  <c r="F165" i="4"/>
  <c r="F164" i="4"/>
  <c r="F163" i="4"/>
  <c r="F162" i="4"/>
  <c r="F161" i="4"/>
  <c r="F159" i="4"/>
  <c r="F158" i="4"/>
  <c r="F157" i="4"/>
  <c r="F156" i="4"/>
  <c r="F153" i="4"/>
  <c r="F152" i="4"/>
  <c r="F151" i="4"/>
  <c r="F149" i="4"/>
  <c r="F148" i="4"/>
  <c r="F147" i="4"/>
  <c r="F146" i="4"/>
  <c r="F144" i="4"/>
  <c r="F143" i="4"/>
  <c r="F142" i="4"/>
  <c r="F141" i="4"/>
  <c r="F140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4" i="4"/>
  <c r="F63" i="4"/>
  <c r="F57" i="4"/>
  <c r="F56" i="4"/>
  <c r="F55" i="4"/>
  <c r="F54" i="4"/>
  <c r="F53" i="4"/>
  <c r="F51" i="4"/>
  <c r="F50" i="4"/>
  <c r="F49" i="4"/>
  <c r="F48" i="4"/>
  <c r="F46" i="4"/>
  <c r="F45" i="4"/>
  <c r="F44" i="4"/>
  <c r="F41" i="4"/>
  <c r="F39" i="4"/>
  <c r="F38" i="4"/>
  <c r="F37" i="4"/>
  <c r="F36" i="4"/>
  <c r="F35" i="4"/>
  <c r="F33" i="4"/>
  <c r="F32" i="4"/>
  <c r="F31" i="4"/>
  <c r="F30" i="4"/>
  <c r="F29" i="4"/>
  <c r="F28" i="4"/>
  <c r="F26" i="4"/>
  <c r="F25" i="4"/>
  <c r="F24" i="4"/>
  <c r="F23" i="4"/>
  <c r="F20" i="4"/>
  <c r="F19" i="4"/>
  <c r="F18" i="4"/>
  <c r="F16" i="4"/>
  <c r="F15" i="4"/>
  <c r="F14" i="4"/>
  <c r="F13" i="4"/>
  <c r="F12" i="4"/>
  <c r="F10" i="4"/>
  <c r="F9" i="4"/>
  <c r="F8" i="4"/>
  <c r="F7" i="4"/>
  <c r="A9" i="4" l="1"/>
  <c r="D69" i="4"/>
  <c r="F69" i="4" s="1"/>
  <c r="D68" i="4"/>
  <c r="F68" i="4" s="1"/>
  <c r="D67" i="4"/>
  <c r="F67" i="4" s="1"/>
  <c r="D66" i="4"/>
  <c r="F66" i="4" s="1"/>
  <c r="D65" i="4"/>
  <c r="F65" i="4" s="1"/>
  <c r="D62" i="4"/>
  <c r="F62" i="4" s="1"/>
  <c r="D61" i="4"/>
  <c r="F61" i="4" s="1"/>
  <c r="D60" i="4"/>
  <c r="F60" i="4" s="1"/>
  <c r="D59" i="4"/>
  <c r="F59" i="4" s="1"/>
  <c r="D58" i="4"/>
  <c r="F58" i="4" s="1"/>
  <c r="A10" i="4" l="1"/>
  <c r="A11" i="4" s="1"/>
  <c r="A12" i="4" s="1"/>
  <c r="A13" i="4" l="1"/>
  <c r="A14" i="4" l="1"/>
  <c r="A15" i="4" l="1"/>
  <c r="A16" i="4" s="1"/>
  <c r="A17" i="4" s="1"/>
  <c r="A18" i="4" l="1"/>
  <c r="A19" i="4" s="1"/>
  <c r="A20" i="4" s="1"/>
  <c r="A21" i="4" l="1"/>
  <c r="A22" i="4" s="1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l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</calcChain>
</file>

<file path=xl/sharedStrings.xml><?xml version="1.0" encoding="utf-8"?>
<sst xmlns="http://schemas.openxmlformats.org/spreadsheetml/2006/main" count="331" uniqueCount="165">
  <si>
    <t>Mērvienība</t>
  </si>
  <si>
    <t>gab.</t>
  </si>
  <si>
    <t>m</t>
  </si>
  <si>
    <t>Piezīmes:</t>
  </si>
  <si>
    <t>Nr. p. k.</t>
  </si>
  <si>
    <t>Darbu nosaukums</t>
  </si>
  <si>
    <t>Daudzums</t>
  </si>
  <si>
    <t>Vienības cena, EUR</t>
  </si>
  <si>
    <t>Summa, EUR</t>
  </si>
  <si>
    <t>Segas izbūves darbi</t>
  </si>
  <si>
    <t>SAGATAVOŠANAS DARBI</t>
  </si>
  <si>
    <t>Satiksmes organizācija būvdarbu laikā</t>
  </si>
  <si>
    <t>apjoms</t>
  </si>
  <si>
    <t>Ielas uzmērīšana un nospraušana</t>
  </si>
  <si>
    <r>
      <t xml:space="preserve">Esošā grants seguma demontāža, h(vid) = 20cm, </t>
    </r>
    <r>
      <rPr>
        <b/>
        <sz val="9"/>
        <rFont val="Arial"/>
        <family val="2"/>
        <charset val="204"/>
      </rPr>
      <t>ar vecā materiāla aizvešanu uz būvuzņēmēja atbērtni</t>
    </r>
  </si>
  <si>
    <t>m²</t>
  </si>
  <si>
    <t>Krūmu zāģēšana un aizvešana uz būvuzņēmēja atbērtni (ja nevar dedzināt)</t>
  </si>
  <si>
    <t>KOMUNIKĀCIJU PĀRBŪVE</t>
  </si>
  <si>
    <t>Lattelecom akas vāka līmeņošana, nepieciešamības gadījumā veicot tās remontu vai grodu nomaiņu un uzstādot jaunu peldošā tipa akas vāku, 40t vāks</t>
  </si>
  <si>
    <t>Ūdensvada akas vāka līmeņošana, nepieciešamības gadījumā tās augšējo daļu nomainot uz jaunu dzelzbetona grodu un uzstādot jaunu peldošā tipa akas vāku, 40t vāks</t>
  </si>
  <si>
    <t>Gāzes kapes vāka līmeņošana, nepieciešamības gadījumā veicot tās remontu vai grodu nomaiņu un uzstādot jaunu peldošā tipa kapes vāku</t>
  </si>
  <si>
    <t>Elektroapgādes un sakaru kabeļu iečaulošana dalīta tipa čaulā, d=110mm</t>
  </si>
  <si>
    <t>SIA Lattelecom sakaru kanalizācijas pārbaude pēc būvdarbu pabeigšanas uz kanālu caurejamību</t>
  </si>
  <si>
    <t>ZEMES DARBI</t>
  </si>
  <si>
    <t>Augu zemes noņemšana un aizvešana uz būvuzņēmēja atbērtni, h(vid)=30cm</t>
  </si>
  <si>
    <r>
      <t>Zaļās zonas izbūve, izmantojot esošo grunti un pievestu, sijātu augu zemi (iespējams izmantot noņemto augu zemi), h(min)=10cm, apsētu ar zālāju. Izsējas norma 1kg/50m</t>
    </r>
    <r>
      <rPr>
        <vertAlign val="superscript"/>
        <sz val="9"/>
        <rFont val="Arial"/>
        <family val="2"/>
        <charset val="186"/>
      </rPr>
      <t>2</t>
    </r>
    <r>
      <rPr>
        <sz val="9"/>
        <rFont val="Arial"/>
        <family val="2"/>
        <charset val="186"/>
      </rPr>
      <t>.</t>
    </r>
  </si>
  <si>
    <t>Uzbēruma izveide</t>
  </si>
  <si>
    <t>m³</t>
  </si>
  <si>
    <t>BRAUKTUVES SEGAS UN IETVES SEGAS IZBŪVE</t>
  </si>
  <si>
    <t>Ietves segas izbūve</t>
  </si>
  <si>
    <t>Gultnes izstrāde zem ietves, materiālu transportējot uz būvuzņēmēja atbērtni</t>
  </si>
  <si>
    <t>Salizturīgā slāņa izbūve no drenējošas smilts vai citiem "Ceļu specifikācijas 2014" atļautiem materiāliem zem ietves, h=40cm (Kf &gt; 1m/dnn)</t>
  </si>
  <si>
    <t>Minerālmateriālu maisījums (0/45), h=15 cm, N III</t>
  </si>
  <si>
    <t>Karstais asfalts AC11 surf, h=5cm, SIII</t>
  </si>
  <si>
    <t>Brauktuves segas atjaunošana un nomales izbūve</t>
  </si>
  <si>
    <t>Gultnes izstrāde, materiālu transportējot uz būvuzņēmēja atbērtni</t>
  </si>
  <si>
    <t>Salizturīgā slāņa izbūve no drenējošas smilts vai citiem "Ceļu specifikācijas 2014" atļautiem materiāliem zem stāvlaukuma seguma, h=40cm (Kf &gt; 1m/dnn)</t>
  </si>
  <si>
    <t>Minerālmateriālu maisījums (0/45), h=10 cm, N III</t>
  </si>
  <si>
    <t>Karstais asfalts AC16 surf, h=6cm, SIII</t>
  </si>
  <si>
    <t>Nomales uzpildīšana ar minerālmateriālu maisījumu (0/16), h=6cm, NIII</t>
  </si>
  <si>
    <t>Cementbetona bortakmeņu montāža</t>
  </si>
  <si>
    <t>Cementbetona bortakmeņu  100.30.15. izbūve uz betona pamata (ieskaitot minerālmateriāla maisījuma pamatu, skatīt CD-3)</t>
  </si>
  <si>
    <t>Cementbetona bortakmeņu  100.30/22.15. izbūve uz betona pamata (ieskaitot minerālmateriāla maisījuma pamatu, skatīt CD-3)</t>
  </si>
  <si>
    <t>Cementbetona bortakmeņu  100.22.15. izbūve uz betona pamata (ieskaitot minerālmateriāla maisījuma pamatu, skatīt CD-3)</t>
  </si>
  <si>
    <t>Cementbetona bortakmeņu 100.20.8. izbūve uz betona pamata (ieskaitot minerālmateriāla maisījuma pamatu, skatīt CD-3)</t>
  </si>
  <si>
    <t>Cementbetona teknes (100.50.18/23) izbūve uz betona pamata (ieskaitot minerālmateriāla maisījuma pamatu, skatīt CD-3)</t>
  </si>
  <si>
    <t>Laukakmens seguma izbūve</t>
  </si>
  <si>
    <t>Laukakmens seguma izbūve (d=10..15cm) uz smilts pamata</t>
  </si>
  <si>
    <t>APRĪKOJUMS</t>
  </si>
  <si>
    <t>Ceļa zīmju uzstādīšana ar balstu uzstādīšanu (1. izmēru grupa, 1. atstarošanas klase)</t>
  </si>
  <si>
    <t>CAURTEKA UN DRENĀŽA</t>
  </si>
  <si>
    <t>Caurtekas izbūve, l=16.00m, d=1.00m (atbilstoši rasējumam CD-4). Izmaksās jāierēķina visi nepieciešamie darbi caurtekas izbūvei - ūdens atsūknēšana būvdarbu laikā, visi CD-4 norādītie darbi, u.c. saistītie darbi</t>
  </si>
  <si>
    <t>Esošā drenāžas tīkla rekonstrukcija, izmantojot PVC drenāžas caurules ar kokosa filtru atbilstoši esošo cauruļu diametram. Tranšeju aizbēršana ar drenējošu smilti (Kf &gt; 1m/dnn)</t>
  </si>
  <si>
    <t>Meliorācijas tīklu atšurfēšana būvdarbu zonā piesaistot sertificētu meliorātoru. Atzinuma saņemšana pēc meliorācijas tīklu izbūves</t>
  </si>
  <si>
    <t>Drenāžas kolektoru skalošana</t>
  </si>
  <si>
    <t>Lietus kanalizācijas caurules PP SN8 ø200 ar uzmavu un blīvgredzenu, piemēram Evopipes – EVORAIN, vai ekvivalents, montāža ar 15 cm smilts pamatnes ierīkošanu un izbūvētā cauruļvada smilts apbēruma ierīkošanu 30 cm virs caurules virsas</t>
  </si>
  <si>
    <t>Lietus kanalizācijas caurules PP SN8 ø200 ar uzmavu un blīvgredzenu, piemēram Evopipes – EVORAIN, vai ekvivalents</t>
  </si>
  <si>
    <t>Smilts cauruļvada pamatnei un apbērumam (blietēta) k&gt;1,0 m/dnn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</si>
  <si>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</si>
  <si>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kpl.</t>
  </si>
  <si>
    <t>Maza izmēra laukakmeņi fr. 70-150 mm, h=20 cm</t>
  </si>
  <si>
    <t>Šķembas fr. 21-63 mm, h=30 cm</t>
  </si>
  <si>
    <t>Rupjgraudaina filtrējoša smilts K&gt;3 m/dnn, h=20 cm</t>
  </si>
  <si>
    <t>Skalotas šķembas fr. 16-32 mm</t>
  </si>
  <si>
    <t>Velts, neausts ģeotekstils - Svars - ≥400 g/kvm pēc EN 9864, Biezums pie 2 kPa - ≥3,0 mm pēc EN 9863-1, CBR pārduršanas stiprība - ≥5000Npēc EN 12236 Ūdens caurlaidība - ≥50 x 10-3m/spēc EN 11058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</si>
  <si>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</si>
  <si>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Rūpnieciski ražota aizsargčaulas montāža, kas paredzēta Ø200 caurules iebūvei dzelzsbetona grodu akā</t>
  </si>
  <si>
    <t>gb.</t>
  </si>
  <si>
    <t xml:space="preserve">Tranšejas rakšana ar rokām un ekskavatoru pie caurules iebūves dziļuma 1,0-1,5 m un minimālā tranšejas platuma 1.5 m  </t>
  </si>
  <si>
    <t>Gruntsūdens līmeņa pazemināšana pie tranšejas dziļuma līdz 1,5m</t>
  </si>
  <si>
    <t>Tranšejas sienu stiprināšana, tranšejas dziļums 1,0-1,5m</t>
  </si>
  <si>
    <r>
      <t>m</t>
    </r>
    <r>
      <rPr>
        <vertAlign val="superscript"/>
        <sz val="10"/>
        <rFont val="Times"/>
        <family val="1"/>
      </rPr>
      <t>3</t>
    </r>
  </si>
  <si>
    <t>Lietus kanalizācijas sistēmas marķējuma lentes ieklāšana 0,3m dziļumā virs caurules</t>
  </si>
  <si>
    <t>Šķērsojumi:</t>
  </si>
  <si>
    <t>Šķērsojumi ar gāzesvadu d90</t>
  </si>
  <si>
    <t>vietas</t>
  </si>
  <si>
    <t>CCTV pārbaude cauruļvada slīpuma un stāvokļa noteikšanai pēc būvdarbu pabeigšanas</t>
  </si>
  <si>
    <t>Cauruļvadu hermētiskumu pārbaude  izmantojot ūdeni</t>
  </si>
  <si>
    <t>Cauruļvadu skalošana un tīrīšana</t>
  </si>
  <si>
    <t>Cauruļvadu, veidgabalu, armatūras un aku piegāde, un ar to saistītie darbi</t>
  </si>
  <si>
    <t>Lietus ūdeņu nosēdakas komplekts  Ø560/500 (1,5 - 2,0m dziļumā, nosēdakas pamatne, augstuma regulēšanas caurule, manžete teleskopiskajai caurulei, teleskopiskā caurule, 40t kantains ķeta rāmis ar resti 500x500 mm), piev. Ø200, nosēddaļa 0,5m,  izbūve un montāža</t>
  </si>
  <si>
    <t xml:space="preserve">Lietus ūdeņu nosēdakas komplekts  Ø560/500 (1,5-2,0m dziļumā, nosēdakas pamatne, augstuma regulēšanas caurule, manžete teleskopiskajai caurulei, teleskopiskā caurule, 40t kantains ķeta rāmis ar resti 500x500 mm), piev. Ø200, nosēddaļa 0,5m,  izbūve un montāža  </t>
  </si>
  <si>
    <t>Smilts akas pamatnes ierīkošanai (blietēta) k&gt;1,0 m/dnn</t>
  </si>
  <si>
    <t>Tranšeju aizbēršana ar pievesto smilti no ierīkotā apbēruma ap cauruļvadu līdz atjaunojamā seguma apakšējai kārtai, blietējot ik pa 30 cm.</t>
  </si>
  <si>
    <t>Tranšejas rakšana, aizbēršana</t>
  </si>
  <si>
    <t>Bedres rakšana sadalnei</t>
  </si>
  <si>
    <t>Bedres rakšana apgaismojuma balsta pamatnei</t>
  </si>
  <si>
    <t>Kabeļa ievilkšana apgaismojuma balstā</t>
  </si>
  <si>
    <t>Kabelis NYY-J 3x1,5</t>
  </si>
  <si>
    <t>Kabeļa ievilkšana aizsargcaurulē</t>
  </si>
  <si>
    <t>Kabeļa, aizsargcaurules guldīšana tranšejā</t>
  </si>
  <si>
    <t>Kabelis AXPK 4x35</t>
  </si>
  <si>
    <t>Aizsargcaurule EVOCAB HARD 63</t>
  </si>
  <si>
    <t>Aizsargcaurule EVOCAB HARD 160</t>
  </si>
  <si>
    <t>Brīdinājuma lentas uzklāšana</t>
  </si>
  <si>
    <t>Brīdinājuma lenta</t>
  </si>
  <si>
    <t>Kabeļa gala apdares montāža</t>
  </si>
  <si>
    <t>Kabeļa gala apdare EPKT 0015</t>
  </si>
  <si>
    <t>Apgaismojuma balstu pamatu montāža</t>
  </si>
  <si>
    <t>Pamatne stabam P-0.8</t>
  </si>
  <si>
    <t>Apgaismojuma balstu montāža</t>
  </si>
  <si>
    <t>Apgaismojuma balsts P4.5, H=4.5m</t>
  </si>
  <si>
    <t>Gumijas blīve GB04RB</t>
  </si>
  <si>
    <t>DIN sliede apgaismojuma balstā L=40mm</t>
  </si>
  <si>
    <t>Gaismekļa montāža</t>
  </si>
  <si>
    <t>Gaismeklis HSE-I 70W</t>
  </si>
  <si>
    <t>Spuldze Na 70W E27</t>
  </si>
  <si>
    <t>Automātslēdža montāža balstā uz DIN sliedes balstā</t>
  </si>
  <si>
    <t>Automātslēdzis 1f C6A</t>
  </si>
  <si>
    <t>Spaiļu montāža balstā</t>
  </si>
  <si>
    <t>Spaiļu komplekts SV15</t>
  </si>
  <si>
    <t>Sadalnes montāža</t>
  </si>
  <si>
    <t>k-ts.</t>
  </si>
  <si>
    <t>Sadalne LUKS-2 kompl. pēc pasūt.</t>
  </si>
  <si>
    <t>Slēdzene</t>
  </si>
  <si>
    <t>Drošinātājslēdzis NH-00</t>
  </si>
  <si>
    <t>Drošinātājs 16A</t>
  </si>
  <si>
    <t>DIN Sliede sadalnē un vadojums</t>
  </si>
  <si>
    <t>Automātslēdzis 3p C20A</t>
  </si>
  <si>
    <t>Automātslēdzis 3p C16A</t>
  </si>
  <si>
    <t>Slēdzis 3p 20A</t>
  </si>
  <si>
    <t>Kontaktors 4NO In-20A 24V</t>
  </si>
  <si>
    <t>Foto-laika relejs</t>
  </si>
  <si>
    <t>Atkārtotā zemējuma montāža</t>
  </si>
  <si>
    <t>Zemēšanas spaile</t>
  </si>
  <si>
    <t>Atkārtotais zemējums</t>
  </si>
  <si>
    <t>Smilts spilvena izveidošana</t>
  </si>
  <si>
    <t>Smilts</t>
  </si>
  <si>
    <t>Izolācijas pretestības mērījumi</t>
  </si>
  <si>
    <t>Zemējuma kontūra mērījumi</t>
  </si>
  <si>
    <t>Nodošanas dokumentācijas sagatavošana</t>
  </si>
  <si>
    <t>Apkārtnes sakopšana</t>
  </si>
  <si>
    <t>Būvgružu savākšana</t>
  </si>
  <si>
    <t>Digitāla uzmērīšana</t>
  </si>
  <si>
    <t>1. Visu beramo materiālu apjoms dots sablīvētā veidā.</t>
  </si>
  <si>
    <t>2. Apmaļu izbūves izmaksās jāiekļauj visa to izbūvei nepieciešamā konstrukcija atbilstoši tipveida izbūves shēmai.</t>
  </si>
  <si>
    <t>3. Apjomus skatīties tikai kopā ar CD-1, 2, 3, 4 rasējumu lapām, ELT un LKT sadaļām.</t>
  </si>
  <si>
    <t>4. Būvuzņēmējam jāievērtē visi darbi un materiāli, kas nepieciešami pilnīgai CD, ELT, LKT sadaļu rasējumu lapās doto darbu izpildei.</t>
  </si>
  <si>
    <t>5. Par ekvivalentiem var uzskatīt tikai materiālus, kas gan pēc krāsas, gan formas, gan specifiskajām īpašībām, gan visiem pamatizmēriem (garums, platums, dziļums u.c.) atbilst nepieciešamajam materiālam.</t>
  </si>
  <si>
    <t>6. Visus darbus veikt un vērtēt atbilstoši "Ceļu specifikācijas 2014".</t>
  </si>
  <si>
    <t>Piedāvātā cena EUR bez PVN:</t>
  </si>
  <si>
    <t>Pasūtītāja rezerve 5%</t>
  </si>
  <si>
    <t>PVN</t>
  </si>
  <si>
    <t>Piedāvātā cena EUR ar PVN</t>
  </si>
  <si>
    <t>Piedāvātā cena ar pasūtītāja rezervi</t>
  </si>
  <si>
    <t>Ūdensvada akas vāka līmeņošana, nepieciešamības gadījumā tās augšējo daļu nomainot uz jaunu dzelzsbetona grodu un uzstādot jaunu peldošā tipa akas vāku, 40t vāks</t>
  </si>
  <si>
    <t xml:space="preserve">Saliekamo dzelzsbetona elementu grodu aka DN1500 (1.5-2.0m dziļumā) ar akas pamatni, grodiem, blīvgumiju grodu savienojumu vietās, grodu pārseguma vāku, hidroizolāciju, ķeta akas vāku 40 t, izbūve un montāža </t>
  </si>
  <si>
    <t xml:space="preserve">Saliekamo dzelzsbetona elementu grodu aka DN1500 (1.5-2.0m dziļumā) ar akas pamatni, grodiem, blīvgumiju grodu savienojumu vietās, grodu pārseguma vāku, hidroizolāciju un ķeta akas vāku 40,0 t, izbūve un montāža  </t>
  </si>
  <si>
    <t xml:space="preserve">Saliekamo dzelzsbetona elementu grodu aka DN1500 (2,0-2,5m dziļumā) ar akas pamatni, grodiem, blīvgumiju grodu savienojumu vietās, grodu pārseguma vāku, hidroizolāciju, ķeta akas vāku 40 t, izbūve un montāža </t>
  </si>
  <si>
    <t xml:space="preserve">Saliekamo dzelzsbetona elementu grodu aka DN1500 (2,0-2,5m dziļumā) ar akas pamatni, grodiem, blīvgumiju grodu savienojumu vietās, grodu pārseguma vāku, hidroizolāciju un ķeta akas vāku 40,0 t, izbūve un montāža  </t>
  </si>
  <si>
    <t>Citi neuzskaitītie darbi un materiāli</t>
  </si>
  <si>
    <t>Krēslas sensors ar vadu</t>
  </si>
  <si>
    <t>I KĀRTA</t>
  </si>
  <si>
    <t>II KĀRTA</t>
  </si>
  <si>
    <t>Krūmu zāģēšana un aizvešana uz būvuzņēmēja atbērtni</t>
  </si>
  <si>
    <t>Koka zāģēšana un aizvešana uz būvuzņēmēja atbērtni</t>
  </si>
  <si>
    <t>Grāvja rakšana, h(vid)=70cm, izrakto grunti aizvedot uz būvuzņēmēja atbērtni</t>
  </si>
  <si>
    <t xml:space="preserve">Esošā drenāžas tīkla rekonstrukcija, izmantojot PVC drenāžas caurules ar kokosa filtru atbilstoši esošo cauruļu diametram </t>
  </si>
  <si>
    <t>Kontaktnaži NH-00</t>
  </si>
  <si>
    <t>Izbrīvētās turpmāk neizmantojamās grunts iekraušana autopašizgāzējā un promvešana līdz būvuzņēmēja norādītai atbērtnei</t>
  </si>
  <si>
    <r>
      <t>m</t>
    </r>
    <r>
      <rPr>
        <vertAlign val="superscript"/>
        <sz val="9"/>
        <rFont val="Arial"/>
        <family val="2"/>
        <charset val="186"/>
      </rPr>
      <t>3</t>
    </r>
  </si>
  <si>
    <t>Sauliešu ielas, gājēju celiņa un veloceliņa izbūve</t>
  </si>
  <si>
    <t>Sastādīja</t>
  </si>
  <si>
    <t>paraksts</t>
  </si>
  <si>
    <t>Pārbaudīja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</si>
</sst>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4" x14ac:knownFonts="1"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sz val="9"/>
      <name val="Arial"/>
      <family val="2"/>
      <charset val="204"/>
    </font>
    <font>
      <vertAlign val="superscript"/>
      <sz val="9"/>
      <name val="Arial"/>
      <family val="2"/>
      <charset val="186"/>
    </font>
    <font>
      <b/>
      <i/>
      <sz val="9"/>
      <name val="Arial"/>
      <family val="2"/>
      <charset val="204"/>
    </font>
    <font>
      <i/>
      <sz val="9"/>
      <name val="Arial"/>
      <family val="2"/>
      <charset val="186"/>
    </font>
    <font>
      <vertAlign val="superscript"/>
      <sz val="10"/>
      <name val="Times New Roman"/>
      <family val="1"/>
      <charset val="186"/>
    </font>
    <font>
      <vertAlign val="superscript"/>
      <sz val="10"/>
      <name val="Times"/>
      <family val="1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>
      <alignment vertical="center" wrapText="1"/>
    </xf>
    <xf numFmtId="0" fontId="19" fillId="0" borderId="0"/>
    <xf numFmtId="0" fontId="19" fillId="0" borderId="0"/>
    <xf numFmtId="0" fontId="3" fillId="0" borderId="0"/>
  </cellStyleXfs>
  <cellXfs count="89">
    <xf numFmtId="0" fontId="0" fillId="0" borderId="0" xfId="0"/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4" fontId="6" fillId="0" borderId="0" xfId="2" applyNumberFormat="1" applyFont="1" applyFill="1" applyAlignment="1">
      <alignment vertical="center"/>
    </xf>
    <xf numFmtId="0" fontId="2" fillId="3" borderId="3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/>
    </xf>
    <xf numFmtId="2" fontId="2" fillId="3" borderId="3" xfId="2" applyNumberFormat="1" applyFont="1" applyFill="1" applyBorder="1" applyAlignment="1">
      <alignment horizontal="center" vertical="center"/>
    </xf>
    <xf numFmtId="4" fontId="2" fillId="3" borderId="3" xfId="2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4" fontId="8" fillId="0" borderId="1" xfId="3" applyNumberFormat="1" applyFont="1" applyFill="1" applyBorder="1" applyAlignment="1">
      <alignment horizontal="center" vertical="center"/>
    </xf>
    <xf numFmtId="4" fontId="8" fillId="0" borderId="1" xfId="3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center" vertical="center" wrapText="1"/>
    </xf>
    <xf numFmtId="4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righ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/>
    </xf>
    <xf numFmtId="0" fontId="8" fillId="0" borderId="6" xfId="4" applyFont="1" applyFill="1" applyBorder="1" applyAlignment="1">
      <alignment horizontal="left" vertical="center" wrapText="1"/>
    </xf>
    <xf numFmtId="4" fontId="8" fillId="0" borderId="2" xfId="3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right" vertical="center" wrapText="1"/>
    </xf>
    <xf numFmtId="0" fontId="13" fillId="0" borderId="1" xfId="4" applyNumberFormat="1" applyFont="1" applyFill="1" applyBorder="1" applyAlignment="1">
      <alignment horizontal="righ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NumberFormat="1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left" vertical="center" wrapText="1"/>
    </xf>
    <xf numFmtId="0" fontId="13" fillId="0" borderId="6" xfId="4" applyFont="1" applyFill="1" applyBorder="1" applyAlignment="1">
      <alignment horizontal="right" vertical="center" wrapText="1"/>
    </xf>
    <xf numFmtId="49" fontId="13" fillId="0" borderId="7" xfId="3" applyNumberFormat="1" applyFont="1" applyFill="1" applyBorder="1" applyAlignment="1">
      <alignment horizontal="right" vertical="center" wrapText="1"/>
    </xf>
    <xf numFmtId="0" fontId="16" fillId="2" borderId="1" xfId="3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right" vertical="center" wrapText="1"/>
    </xf>
    <xf numFmtId="0" fontId="8" fillId="0" borderId="0" xfId="2" applyFont="1" applyFill="1" applyAlignment="1">
      <alignment vertical="center"/>
    </xf>
    <xf numFmtId="0" fontId="17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4" fontId="3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16" fontId="3" fillId="0" borderId="0" xfId="2" applyNumberFormat="1" applyFont="1" applyFill="1" applyBorder="1" applyAlignment="1">
      <alignment horizontal="center" vertical="center"/>
    </xf>
    <xf numFmtId="4" fontId="8" fillId="0" borderId="0" xfId="2" applyNumberFormat="1" applyFont="1" applyFill="1" applyBorder="1" applyAlignment="1">
      <alignment horizontal="right" vertical="center"/>
    </xf>
    <xf numFmtId="0" fontId="2" fillId="3" borderId="10" xfId="2" applyFont="1" applyFill="1" applyBorder="1" applyAlignment="1">
      <alignment vertical="center" wrapText="1"/>
    </xf>
    <xf numFmtId="0" fontId="2" fillId="3" borderId="8" xfId="2" applyFont="1" applyFill="1" applyBorder="1" applyAlignment="1">
      <alignment vertical="center"/>
    </xf>
    <xf numFmtId="2" fontId="2" fillId="3" borderId="8" xfId="2" applyNumberFormat="1" applyFont="1" applyFill="1" applyBorder="1" applyAlignment="1">
      <alignment vertical="center"/>
    </xf>
    <xf numFmtId="4" fontId="2" fillId="3" borderId="8" xfId="2" applyNumberFormat="1" applyFont="1" applyFill="1" applyBorder="1" applyAlignment="1">
      <alignment vertical="center" wrapText="1"/>
    </xf>
    <xf numFmtId="0" fontId="2" fillId="3" borderId="9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6" fillId="0" borderId="0" xfId="2" applyNumberFormat="1" applyFont="1" applyFill="1" applyAlignment="1">
      <alignment vertical="center"/>
    </xf>
    <xf numFmtId="2" fontId="2" fillId="0" borderId="0" xfId="2" applyNumberFormat="1" applyFont="1" applyFill="1" applyBorder="1" applyAlignment="1">
      <alignment horizontal="right" vertical="center"/>
    </xf>
    <xf numFmtId="2" fontId="3" fillId="0" borderId="0" xfId="2" applyNumberFormat="1" applyFont="1" applyFill="1" applyAlignment="1">
      <alignment vertical="center"/>
    </xf>
    <xf numFmtId="2" fontId="3" fillId="0" borderId="0" xfId="2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Continuous" vertical="center"/>
    </xf>
    <xf numFmtId="0" fontId="7" fillId="0" borderId="4" xfId="3" applyFont="1" applyFill="1" applyBorder="1" applyAlignment="1">
      <alignment horizontal="centerContinuous" vertical="center"/>
    </xf>
    <xf numFmtId="4" fontId="10" fillId="0" borderId="1" xfId="3" applyNumberFormat="1" applyFont="1" applyFill="1" applyBorder="1" applyAlignment="1">
      <alignment horizontal="center" vertical="center"/>
    </xf>
    <xf numFmtId="4" fontId="7" fillId="0" borderId="8" xfId="3" applyNumberFormat="1" applyFont="1" applyFill="1" applyBorder="1" applyAlignment="1">
      <alignment horizontal="centerContinuous" vertical="center"/>
    </xf>
    <xf numFmtId="4" fontId="7" fillId="0" borderId="9" xfId="3" applyNumberFormat="1" applyFont="1" applyFill="1" applyBorder="1" applyAlignment="1">
      <alignment horizontal="centerContinuous" vertical="center"/>
    </xf>
    <xf numFmtId="4" fontId="2" fillId="3" borderId="8" xfId="2" applyNumberFormat="1" applyFont="1" applyFill="1" applyBorder="1" applyAlignment="1">
      <alignment vertical="center"/>
    </xf>
    <xf numFmtId="4" fontId="2" fillId="3" borderId="9" xfId="2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right" vertical="center"/>
    </xf>
    <xf numFmtId="0" fontId="7" fillId="0" borderId="5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centerContinuous" vertical="center"/>
    </xf>
    <xf numFmtId="0" fontId="7" fillId="0" borderId="4" xfId="3" applyFont="1" applyFill="1" applyBorder="1" applyAlignment="1">
      <alignment horizontal="left" vertical="center"/>
    </xf>
    <xf numFmtId="2" fontId="8" fillId="0" borderId="1" xfId="3" applyNumberFormat="1" applyFont="1" applyFill="1" applyBorder="1" applyAlignment="1">
      <alignment horizontal="center" vertical="center"/>
    </xf>
    <xf numFmtId="1" fontId="8" fillId="0" borderId="1" xfId="3" applyNumberFormat="1" applyFont="1" applyFill="1" applyBorder="1" applyAlignment="1">
      <alignment horizontal="center" vertical="center"/>
    </xf>
    <xf numFmtId="0" fontId="21" fillId="0" borderId="0" xfId="8" applyFont="1" applyFill="1" applyAlignment="1">
      <alignment horizontal="left" vertical="center"/>
    </xf>
    <xf numFmtId="164" fontId="21" fillId="0" borderId="11" xfId="8" applyNumberFormat="1" applyFont="1" applyFill="1" applyBorder="1" applyAlignment="1">
      <alignment horizontal="center" vertical="center"/>
    </xf>
    <xf numFmtId="0" fontId="22" fillId="0" borderId="0" xfId="8" applyFont="1" applyFill="1" applyAlignment="1">
      <alignment horizontal="center" vertical="center"/>
    </xf>
    <xf numFmtId="164" fontId="23" fillId="0" borderId="0" xfId="8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0" fillId="0" borderId="0" xfId="1" applyFont="1" applyFill="1" applyAlignment="1">
      <alignment horizontal="center" wrapText="1"/>
    </xf>
  </cellXfs>
  <cellStyles count="9">
    <cellStyle name="Normal" xfId="0" builtinId="0"/>
    <cellStyle name="Normal 10" xfId="5"/>
    <cellStyle name="Normal 10 2" xfId="8"/>
    <cellStyle name="Normal 2" xfId="2"/>
    <cellStyle name="Normal 3" xfId="3"/>
    <cellStyle name="Normal 34" xfId="6"/>
    <cellStyle name="Normal 35" xfId="7"/>
    <cellStyle name="Normal_Bill x.1" xfId="4"/>
    <cellStyle name="Normal_Taisnes-līkn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17"/>
  <sheetViews>
    <sheetView showZeros="0" tabSelected="1" topLeftCell="A162" zoomScaleNormal="100" zoomScalePageLayoutView="115" workbookViewId="0">
      <selection activeCell="B29" sqref="B29"/>
    </sheetView>
  </sheetViews>
  <sheetFormatPr defaultColWidth="9" defaultRowHeight="12.75" x14ac:dyDescent="0.25"/>
  <cols>
    <col min="1" max="1" width="5.7109375" style="1" customWidth="1"/>
    <col min="2" max="2" width="52.140625" style="1" customWidth="1"/>
    <col min="3" max="3" width="10.85546875" style="1" bestFit="1" customWidth="1"/>
    <col min="4" max="4" width="9.85546875" style="64" bestFit="1" customWidth="1"/>
    <col min="5" max="5" width="14.85546875" style="37" customWidth="1"/>
    <col min="6" max="6" width="13.85546875" style="1" customWidth="1"/>
    <col min="7" max="255" width="9" style="1"/>
    <col min="256" max="256" width="5.7109375" style="1" customWidth="1"/>
    <col min="257" max="257" width="42.7109375" style="1" customWidth="1"/>
    <col min="258" max="258" width="10.42578125" style="1" customWidth="1"/>
    <col min="259" max="259" width="9.28515625" style="1" customWidth="1"/>
    <col min="260" max="260" width="9" style="1" customWidth="1"/>
    <col min="261" max="261" width="10.5703125" style="1" customWidth="1"/>
    <col min="262" max="511" width="9" style="1"/>
    <col min="512" max="512" width="5.7109375" style="1" customWidth="1"/>
    <col min="513" max="513" width="42.7109375" style="1" customWidth="1"/>
    <col min="514" max="514" width="10.42578125" style="1" customWidth="1"/>
    <col min="515" max="515" width="9.28515625" style="1" customWidth="1"/>
    <col min="516" max="516" width="9" style="1" customWidth="1"/>
    <col min="517" max="517" width="10.5703125" style="1" customWidth="1"/>
    <col min="518" max="767" width="9" style="1"/>
    <col min="768" max="768" width="5.7109375" style="1" customWidth="1"/>
    <col min="769" max="769" width="42.7109375" style="1" customWidth="1"/>
    <col min="770" max="770" width="10.42578125" style="1" customWidth="1"/>
    <col min="771" max="771" width="9.28515625" style="1" customWidth="1"/>
    <col min="772" max="772" width="9" style="1" customWidth="1"/>
    <col min="773" max="773" width="10.5703125" style="1" customWidth="1"/>
    <col min="774" max="1023" width="9" style="1"/>
    <col min="1024" max="1024" width="5.7109375" style="1" customWidth="1"/>
    <col min="1025" max="1025" width="42.7109375" style="1" customWidth="1"/>
    <col min="1026" max="1026" width="10.42578125" style="1" customWidth="1"/>
    <col min="1027" max="1027" width="9.28515625" style="1" customWidth="1"/>
    <col min="1028" max="1028" width="9" style="1" customWidth="1"/>
    <col min="1029" max="1029" width="10.5703125" style="1" customWidth="1"/>
    <col min="1030" max="1279" width="9" style="1"/>
    <col min="1280" max="1280" width="5.7109375" style="1" customWidth="1"/>
    <col min="1281" max="1281" width="42.7109375" style="1" customWidth="1"/>
    <col min="1282" max="1282" width="10.42578125" style="1" customWidth="1"/>
    <col min="1283" max="1283" width="9.28515625" style="1" customWidth="1"/>
    <col min="1284" max="1284" width="9" style="1" customWidth="1"/>
    <col min="1285" max="1285" width="10.5703125" style="1" customWidth="1"/>
    <col min="1286" max="1535" width="9" style="1"/>
    <col min="1536" max="1536" width="5.7109375" style="1" customWidth="1"/>
    <col min="1537" max="1537" width="42.7109375" style="1" customWidth="1"/>
    <col min="1538" max="1538" width="10.42578125" style="1" customWidth="1"/>
    <col min="1539" max="1539" width="9.28515625" style="1" customWidth="1"/>
    <col min="1540" max="1540" width="9" style="1" customWidth="1"/>
    <col min="1541" max="1541" width="10.5703125" style="1" customWidth="1"/>
    <col min="1542" max="1791" width="9" style="1"/>
    <col min="1792" max="1792" width="5.7109375" style="1" customWidth="1"/>
    <col min="1793" max="1793" width="42.7109375" style="1" customWidth="1"/>
    <col min="1794" max="1794" width="10.42578125" style="1" customWidth="1"/>
    <col min="1795" max="1795" width="9.28515625" style="1" customWidth="1"/>
    <col min="1796" max="1796" width="9" style="1" customWidth="1"/>
    <col min="1797" max="1797" width="10.5703125" style="1" customWidth="1"/>
    <col min="1798" max="2047" width="9" style="1"/>
    <col min="2048" max="2048" width="5.7109375" style="1" customWidth="1"/>
    <col min="2049" max="2049" width="42.7109375" style="1" customWidth="1"/>
    <col min="2050" max="2050" width="10.42578125" style="1" customWidth="1"/>
    <col min="2051" max="2051" width="9.28515625" style="1" customWidth="1"/>
    <col min="2052" max="2052" width="9" style="1" customWidth="1"/>
    <col min="2053" max="2053" width="10.5703125" style="1" customWidth="1"/>
    <col min="2054" max="2303" width="9" style="1"/>
    <col min="2304" max="2304" width="5.7109375" style="1" customWidth="1"/>
    <col min="2305" max="2305" width="42.7109375" style="1" customWidth="1"/>
    <col min="2306" max="2306" width="10.42578125" style="1" customWidth="1"/>
    <col min="2307" max="2307" width="9.28515625" style="1" customWidth="1"/>
    <col min="2308" max="2308" width="9" style="1" customWidth="1"/>
    <col min="2309" max="2309" width="10.5703125" style="1" customWidth="1"/>
    <col min="2310" max="2559" width="9" style="1"/>
    <col min="2560" max="2560" width="5.7109375" style="1" customWidth="1"/>
    <col min="2561" max="2561" width="42.7109375" style="1" customWidth="1"/>
    <col min="2562" max="2562" width="10.42578125" style="1" customWidth="1"/>
    <col min="2563" max="2563" width="9.28515625" style="1" customWidth="1"/>
    <col min="2564" max="2564" width="9" style="1" customWidth="1"/>
    <col min="2565" max="2565" width="10.5703125" style="1" customWidth="1"/>
    <col min="2566" max="2815" width="9" style="1"/>
    <col min="2816" max="2816" width="5.7109375" style="1" customWidth="1"/>
    <col min="2817" max="2817" width="42.7109375" style="1" customWidth="1"/>
    <col min="2818" max="2818" width="10.42578125" style="1" customWidth="1"/>
    <col min="2819" max="2819" width="9.28515625" style="1" customWidth="1"/>
    <col min="2820" max="2820" width="9" style="1" customWidth="1"/>
    <col min="2821" max="2821" width="10.5703125" style="1" customWidth="1"/>
    <col min="2822" max="3071" width="9" style="1"/>
    <col min="3072" max="3072" width="5.7109375" style="1" customWidth="1"/>
    <col min="3073" max="3073" width="42.7109375" style="1" customWidth="1"/>
    <col min="3074" max="3074" width="10.42578125" style="1" customWidth="1"/>
    <col min="3075" max="3075" width="9.28515625" style="1" customWidth="1"/>
    <col min="3076" max="3076" width="9" style="1" customWidth="1"/>
    <col min="3077" max="3077" width="10.5703125" style="1" customWidth="1"/>
    <col min="3078" max="3327" width="9" style="1"/>
    <col min="3328" max="3328" width="5.7109375" style="1" customWidth="1"/>
    <col min="3329" max="3329" width="42.7109375" style="1" customWidth="1"/>
    <col min="3330" max="3330" width="10.42578125" style="1" customWidth="1"/>
    <col min="3331" max="3331" width="9.28515625" style="1" customWidth="1"/>
    <col min="3332" max="3332" width="9" style="1" customWidth="1"/>
    <col min="3333" max="3333" width="10.5703125" style="1" customWidth="1"/>
    <col min="3334" max="3583" width="9" style="1"/>
    <col min="3584" max="3584" width="5.7109375" style="1" customWidth="1"/>
    <col min="3585" max="3585" width="42.7109375" style="1" customWidth="1"/>
    <col min="3586" max="3586" width="10.42578125" style="1" customWidth="1"/>
    <col min="3587" max="3587" width="9.28515625" style="1" customWidth="1"/>
    <col min="3588" max="3588" width="9" style="1" customWidth="1"/>
    <col min="3589" max="3589" width="10.5703125" style="1" customWidth="1"/>
    <col min="3590" max="3839" width="9" style="1"/>
    <col min="3840" max="3840" width="5.7109375" style="1" customWidth="1"/>
    <col min="3841" max="3841" width="42.7109375" style="1" customWidth="1"/>
    <col min="3842" max="3842" width="10.42578125" style="1" customWidth="1"/>
    <col min="3843" max="3843" width="9.28515625" style="1" customWidth="1"/>
    <col min="3844" max="3844" width="9" style="1" customWidth="1"/>
    <col min="3845" max="3845" width="10.5703125" style="1" customWidth="1"/>
    <col min="3846" max="4095" width="9" style="1"/>
    <col min="4096" max="4096" width="5.7109375" style="1" customWidth="1"/>
    <col min="4097" max="4097" width="42.7109375" style="1" customWidth="1"/>
    <col min="4098" max="4098" width="10.42578125" style="1" customWidth="1"/>
    <col min="4099" max="4099" width="9.28515625" style="1" customWidth="1"/>
    <col min="4100" max="4100" width="9" style="1" customWidth="1"/>
    <col min="4101" max="4101" width="10.5703125" style="1" customWidth="1"/>
    <col min="4102" max="4351" width="9" style="1"/>
    <col min="4352" max="4352" width="5.7109375" style="1" customWidth="1"/>
    <col min="4353" max="4353" width="42.7109375" style="1" customWidth="1"/>
    <col min="4354" max="4354" width="10.42578125" style="1" customWidth="1"/>
    <col min="4355" max="4355" width="9.28515625" style="1" customWidth="1"/>
    <col min="4356" max="4356" width="9" style="1" customWidth="1"/>
    <col min="4357" max="4357" width="10.5703125" style="1" customWidth="1"/>
    <col min="4358" max="4607" width="9" style="1"/>
    <col min="4608" max="4608" width="5.7109375" style="1" customWidth="1"/>
    <col min="4609" max="4609" width="42.7109375" style="1" customWidth="1"/>
    <col min="4610" max="4610" width="10.42578125" style="1" customWidth="1"/>
    <col min="4611" max="4611" width="9.28515625" style="1" customWidth="1"/>
    <col min="4612" max="4612" width="9" style="1" customWidth="1"/>
    <col min="4613" max="4613" width="10.5703125" style="1" customWidth="1"/>
    <col min="4614" max="4863" width="9" style="1"/>
    <col min="4864" max="4864" width="5.7109375" style="1" customWidth="1"/>
    <col min="4865" max="4865" width="42.7109375" style="1" customWidth="1"/>
    <col min="4866" max="4866" width="10.42578125" style="1" customWidth="1"/>
    <col min="4867" max="4867" width="9.28515625" style="1" customWidth="1"/>
    <col min="4868" max="4868" width="9" style="1" customWidth="1"/>
    <col min="4869" max="4869" width="10.5703125" style="1" customWidth="1"/>
    <col min="4870" max="5119" width="9" style="1"/>
    <col min="5120" max="5120" width="5.7109375" style="1" customWidth="1"/>
    <col min="5121" max="5121" width="42.7109375" style="1" customWidth="1"/>
    <col min="5122" max="5122" width="10.42578125" style="1" customWidth="1"/>
    <col min="5123" max="5123" width="9.28515625" style="1" customWidth="1"/>
    <col min="5124" max="5124" width="9" style="1" customWidth="1"/>
    <col min="5125" max="5125" width="10.5703125" style="1" customWidth="1"/>
    <col min="5126" max="5375" width="9" style="1"/>
    <col min="5376" max="5376" width="5.7109375" style="1" customWidth="1"/>
    <col min="5377" max="5377" width="42.7109375" style="1" customWidth="1"/>
    <col min="5378" max="5378" width="10.42578125" style="1" customWidth="1"/>
    <col min="5379" max="5379" width="9.28515625" style="1" customWidth="1"/>
    <col min="5380" max="5380" width="9" style="1" customWidth="1"/>
    <col min="5381" max="5381" width="10.5703125" style="1" customWidth="1"/>
    <col min="5382" max="5631" width="9" style="1"/>
    <col min="5632" max="5632" width="5.7109375" style="1" customWidth="1"/>
    <col min="5633" max="5633" width="42.7109375" style="1" customWidth="1"/>
    <col min="5634" max="5634" width="10.42578125" style="1" customWidth="1"/>
    <col min="5635" max="5635" width="9.28515625" style="1" customWidth="1"/>
    <col min="5636" max="5636" width="9" style="1" customWidth="1"/>
    <col min="5637" max="5637" width="10.5703125" style="1" customWidth="1"/>
    <col min="5638" max="5887" width="9" style="1"/>
    <col min="5888" max="5888" width="5.7109375" style="1" customWidth="1"/>
    <col min="5889" max="5889" width="42.7109375" style="1" customWidth="1"/>
    <col min="5890" max="5890" width="10.42578125" style="1" customWidth="1"/>
    <col min="5891" max="5891" width="9.28515625" style="1" customWidth="1"/>
    <col min="5892" max="5892" width="9" style="1" customWidth="1"/>
    <col min="5893" max="5893" width="10.5703125" style="1" customWidth="1"/>
    <col min="5894" max="6143" width="9" style="1"/>
    <col min="6144" max="6144" width="5.7109375" style="1" customWidth="1"/>
    <col min="6145" max="6145" width="42.7109375" style="1" customWidth="1"/>
    <col min="6146" max="6146" width="10.42578125" style="1" customWidth="1"/>
    <col min="6147" max="6147" width="9.28515625" style="1" customWidth="1"/>
    <col min="6148" max="6148" width="9" style="1" customWidth="1"/>
    <col min="6149" max="6149" width="10.5703125" style="1" customWidth="1"/>
    <col min="6150" max="6399" width="9" style="1"/>
    <col min="6400" max="6400" width="5.7109375" style="1" customWidth="1"/>
    <col min="6401" max="6401" width="42.7109375" style="1" customWidth="1"/>
    <col min="6402" max="6402" width="10.42578125" style="1" customWidth="1"/>
    <col min="6403" max="6403" width="9.28515625" style="1" customWidth="1"/>
    <col min="6404" max="6404" width="9" style="1" customWidth="1"/>
    <col min="6405" max="6405" width="10.5703125" style="1" customWidth="1"/>
    <col min="6406" max="6655" width="9" style="1"/>
    <col min="6656" max="6656" width="5.7109375" style="1" customWidth="1"/>
    <col min="6657" max="6657" width="42.7109375" style="1" customWidth="1"/>
    <col min="6658" max="6658" width="10.42578125" style="1" customWidth="1"/>
    <col min="6659" max="6659" width="9.28515625" style="1" customWidth="1"/>
    <col min="6660" max="6660" width="9" style="1" customWidth="1"/>
    <col min="6661" max="6661" width="10.5703125" style="1" customWidth="1"/>
    <col min="6662" max="6911" width="9" style="1"/>
    <col min="6912" max="6912" width="5.7109375" style="1" customWidth="1"/>
    <col min="6913" max="6913" width="42.7109375" style="1" customWidth="1"/>
    <col min="6914" max="6914" width="10.42578125" style="1" customWidth="1"/>
    <col min="6915" max="6915" width="9.28515625" style="1" customWidth="1"/>
    <col min="6916" max="6916" width="9" style="1" customWidth="1"/>
    <col min="6917" max="6917" width="10.5703125" style="1" customWidth="1"/>
    <col min="6918" max="7167" width="9" style="1"/>
    <col min="7168" max="7168" width="5.7109375" style="1" customWidth="1"/>
    <col min="7169" max="7169" width="42.7109375" style="1" customWidth="1"/>
    <col min="7170" max="7170" width="10.42578125" style="1" customWidth="1"/>
    <col min="7171" max="7171" width="9.28515625" style="1" customWidth="1"/>
    <col min="7172" max="7172" width="9" style="1" customWidth="1"/>
    <col min="7173" max="7173" width="10.5703125" style="1" customWidth="1"/>
    <col min="7174" max="7423" width="9" style="1"/>
    <col min="7424" max="7424" width="5.7109375" style="1" customWidth="1"/>
    <col min="7425" max="7425" width="42.7109375" style="1" customWidth="1"/>
    <col min="7426" max="7426" width="10.42578125" style="1" customWidth="1"/>
    <col min="7427" max="7427" width="9.28515625" style="1" customWidth="1"/>
    <col min="7428" max="7428" width="9" style="1" customWidth="1"/>
    <col min="7429" max="7429" width="10.5703125" style="1" customWidth="1"/>
    <col min="7430" max="7679" width="9" style="1"/>
    <col min="7680" max="7680" width="5.7109375" style="1" customWidth="1"/>
    <col min="7681" max="7681" width="42.7109375" style="1" customWidth="1"/>
    <col min="7682" max="7682" width="10.42578125" style="1" customWidth="1"/>
    <col min="7683" max="7683" width="9.28515625" style="1" customWidth="1"/>
    <col min="7684" max="7684" width="9" style="1" customWidth="1"/>
    <col min="7685" max="7685" width="10.5703125" style="1" customWidth="1"/>
    <col min="7686" max="7935" width="9" style="1"/>
    <col min="7936" max="7936" width="5.7109375" style="1" customWidth="1"/>
    <col min="7937" max="7937" width="42.7109375" style="1" customWidth="1"/>
    <col min="7938" max="7938" width="10.42578125" style="1" customWidth="1"/>
    <col min="7939" max="7939" width="9.28515625" style="1" customWidth="1"/>
    <col min="7940" max="7940" width="9" style="1" customWidth="1"/>
    <col min="7941" max="7941" width="10.5703125" style="1" customWidth="1"/>
    <col min="7942" max="8191" width="9" style="1"/>
    <col min="8192" max="8192" width="5.7109375" style="1" customWidth="1"/>
    <col min="8193" max="8193" width="42.7109375" style="1" customWidth="1"/>
    <col min="8194" max="8194" width="10.42578125" style="1" customWidth="1"/>
    <col min="8195" max="8195" width="9.28515625" style="1" customWidth="1"/>
    <col min="8196" max="8196" width="9" style="1" customWidth="1"/>
    <col min="8197" max="8197" width="10.5703125" style="1" customWidth="1"/>
    <col min="8198" max="8447" width="9" style="1"/>
    <col min="8448" max="8448" width="5.7109375" style="1" customWidth="1"/>
    <col min="8449" max="8449" width="42.7109375" style="1" customWidth="1"/>
    <col min="8450" max="8450" width="10.42578125" style="1" customWidth="1"/>
    <col min="8451" max="8451" width="9.28515625" style="1" customWidth="1"/>
    <col min="8452" max="8452" width="9" style="1" customWidth="1"/>
    <col min="8453" max="8453" width="10.5703125" style="1" customWidth="1"/>
    <col min="8454" max="8703" width="9" style="1"/>
    <col min="8704" max="8704" width="5.7109375" style="1" customWidth="1"/>
    <col min="8705" max="8705" width="42.7109375" style="1" customWidth="1"/>
    <col min="8706" max="8706" width="10.42578125" style="1" customWidth="1"/>
    <col min="8707" max="8707" width="9.28515625" style="1" customWidth="1"/>
    <col min="8708" max="8708" width="9" style="1" customWidth="1"/>
    <col min="8709" max="8709" width="10.5703125" style="1" customWidth="1"/>
    <col min="8710" max="8959" width="9" style="1"/>
    <col min="8960" max="8960" width="5.7109375" style="1" customWidth="1"/>
    <col min="8961" max="8961" width="42.7109375" style="1" customWidth="1"/>
    <col min="8962" max="8962" width="10.42578125" style="1" customWidth="1"/>
    <col min="8963" max="8963" width="9.28515625" style="1" customWidth="1"/>
    <col min="8964" max="8964" width="9" style="1" customWidth="1"/>
    <col min="8965" max="8965" width="10.5703125" style="1" customWidth="1"/>
    <col min="8966" max="9215" width="9" style="1"/>
    <col min="9216" max="9216" width="5.7109375" style="1" customWidth="1"/>
    <col min="9217" max="9217" width="42.7109375" style="1" customWidth="1"/>
    <col min="9218" max="9218" width="10.42578125" style="1" customWidth="1"/>
    <col min="9219" max="9219" width="9.28515625" style="1" customWidth="1"/>
    <col min="9220" max="9220" width="9" style="1" customWidth="1"/>
    <col min="9221" max="9221" width="10.5703125" style="1" customWidth="1"/>
    <col min="9222" max="9471" width="9" style="1"/>
    <col min="9472" max="9472" width="5.7109375" style="1" customWidth="1"/>
    <col min="9473" max="9473" width="42.7109375" style="1" customWidth="1"/>
    <col min="9474" max="9474" width="10.42578125" style="1" customWidth="1"/>
    <col min="9475" max="9475" width="9.28515625" style="1" customWidth="1"/>
    <col min="9476" max="9476" width="9" style="1" customWidth="1"/>
    <col min="9477" max="9477" width="10.5703125" style="1" customWidth="1"/>
    <col min="9478" max="9727" width="9" style="1"/>
    <col min="9728" max="9728" width="5.7109375" style="1" customWidth="1"/>
    <col min="9729" max="9729" width="42.7109375" style="1" customWidth="1"/>
    <col min="9730" max="9730" width="10.42578125" style="1" customWidth="1"/>
    <col min="9731" max="9731" width="9.28515625" style="1" customWidth="1"/>
    <col min="9732" max="9732" width="9" style="1" customWidth="1"/>
    <col min="9733" max="9733" width="10.5703125" style="1" customWidth="1"/>
    <col min="9734" max="9983" width="9" style="1"/>
    <col min="9984" max="9984" width="5.7109375" style="1" customWidth="1"/>
    <col min="9985" max="9985" width="42.7109375" style="1" customWidth="1"/>
    <col min="9986" max="9986" width="10.42578125" style="1" customWidth="1"/>
    <col min="9987" max="9987" width="9.28515625" style="1" customWidth="1"/>
    <col min="9988" max="9988" width="9" style="1" customWidth="1"/>
    <col min="9989" max="9989" width="10.5703125" style="1" customWidth="1"/>
    <col min="9990" max="10239" width="9" style="1"/>
    <col min="10240" max="10240" width="5.7109375" style="1" customWidth="1"/>
    <col min="10241" max="10241" width="42.7109375" style="1" customWidth="1"/>
    <col min="10242" max="10242" width="10.42578125" style="1" customWidth="1"/>
    <col min="10243" max="10243" width="9.28515625" style="1" customWidth="1"/>
    <col min="10244" max="10244" width="9" style="1" customWidth="1"/>
    <col min="10245" max="10245" width="10.5703125" style="1" customWidth="1"/>
    <col min="10246" max="10495" width="9" style="1"/>
    <col min="10496" max="10496" width="5.7109375" style="1" customWidth="1"/>
    <col min="10497" max="10497" width="42.7109375" style="1" customWidth="1"/>
    <col min="10498" max="10498" width="10.42578125" style="1" customWidth="1"/>
    <col min="10499" max="10499" width="9.28515625" style="1" customWidth="1"/>
    <col min="10500" max="10500" width="9" style="1" customWidth="1"/>
    <col min="10501" max="10501" width="10.5703125" style="1" customWidth="1"/>
    <col min="10502" max="10751" width="9" style="1"/>
    <col min="10752" max="10752" width="5.7109375" style="1" customWidth="1"/>
    <col min="10753" max="10753" width="42.7109375" style="1" customWidth="1"/>
    <col min="10754" max="10754" width="10.42578125" style="1" customWidth="1"/>
    <col min="10755" max="10755" width="9.28515625" style="1" customWidth="1"/>
    <col min="10756" max="10756" width="9" style="1" customWidth="1"/>
    <col min="10757" max="10757" width="10.5703125" style="1" customWidth="1"/>
    <col min="10758" max="11007" width="9" style="1"/>
    <col min="11008" max="11008" width="5.7109375" style="1" customWidth="1"/>
    <col min="11009" max="11009" width="42.7109375" style="1" customWidth="1"/>
    <col min="11010" max="11010" width="10.42578125" style="1" customWidth="1"/>
    <col min="11011" max="11011" width="9.28515625" style="1" customWidth="1"/>
    <col min="11012" max="11012" width="9" style="1" customWidth="1"/>
    <col min="11013" max="11013" width="10.5703125" style="1" customWidth="1"/>
    <col min="11014" max="11263" width="9" style="1"/>
    <col min="11264" max="11264" width="5.7109375" style="1" customWidth="1"/>
    <col min="11265" max="11265" width="42.7109375" style="1" customWidth="1"/>
    <col min="11266" max="11266" width="10.42578125" style="1" customWidth="1"/>
    <col min="11267" max="11267" width="9.28515625" style="1" customWidth="1"/>
    <col min="11268" max="11268" width="9" style="1" customWidth="1"/>
    <col min="11269" max="11269" width="10.5703125" style="1" customWidth="1"/>
    <col min="11270" max="11519" width="9" style="1"/>
    <col min="11520" max="11520" width="5.7109375" style="1" customWidth="1"/>
    <col min="11521" max="11521" width="42.7109375" style="1" customWidth="1"/>
    <col min="11522" max="11522" width="10.42578125" style="1" customWidth="1"/>
    <col min="11523" max="11523" width="9.28515625" style="1" customWidth="1"/>
    <col min="11524" max="11524" width="9" style="1" customWidth="1"/>
    <col min="11525" max="11525" width="10.5703125" style="1" customWidth="1"/>
    <col min="11526" max="11775" width="9" style="1"/>
    <col min="11776" max="11776" width="5.7109375" style="1" customWidth="1"/>
    <col min="11777" max="11777" width="42.7109375" style="1" customWidth="1"/>
    <col min="11778" max="11778" width="10.42578125" style="1" customWidth="1"/>
    <col min="11779" max="11779" width="9.28515625" style="1" customWidth="1"/>
    <col min="11780" max="11780" width="9" style="1" customWidth="1"/>
    <col min="11781" max="11781" width="10.5703125" style="1" customWidth="1"/>
    <col min="11782" max="12031" width="9" style="1"/>
    <col min="12032" max="12032" width="5.7109375" style="1" customWidth="1"/>
    <col min="12033" max="12033" width="42.7109375" style="1" customWidth="1"/>
    <col min="12034" max="12034" width="10.42578125" style="1" customWidth="1"/>
    <col min="12035" max="12035" width="9.28515625" style="1" customWidth="1"/>
    <col min="12036" max="12036" width="9" style="1" customWidth="1"/>
    <col min="12037" max="12037" width="10.5703125" style="1" customWidth="1"/>
    <col min="12038" max="12287" width="9" style="1"/>
    <col min="12288" max="12288" width="5.7109375" style="1" customWidth="1"/>
    <col min="12289" max="12289" width="42.7109375" style="1" customWidth="1"/>
    <col min="12290" max="12290" width="10.42578125" style="1" customWidth="1"/>
    <col min="12291" max="12291" width="9.28515625" style="1" customWidth="1"/>
    <col min="12292" max="12292" width="9" style="1" customWidth="1"/>
    <col min="12293" max="12293" width="10.5703125" style="1" customWidth="1"/>
    <col min="12294" max="12543" width="9" style="1"/>
    <col min="12544" max="12544" width="5.7109375" style="1" customWidth="1"/>
    <col min="12545" max="12545" width="42.7109375" style="1" customWidth="1"/>
    <col min="12546" max="12546" width="10.42578125" style="1" customWidth="1"/>
    <col min="12547" max="12547" width="9.28515625" style="1" customWidth="1"/>
    <col min="12548" max="12548" width="9" style="1" customWidth="1"/>
    <col min="12549" max="12549" width="10.5703125" style="1" customWidth="1"/>
    <col min="12550" max="12799" width="9" style="1"/>
    <col min="12800" max="12800" width="5.7109375" style="1" customWidth="1"/>
    <col min="12801" max="12801" width="42.7109375" style="1" customWidth="1"/>
    <col min="12802" max="12802" width="10.42578125" style="1" customWidth="1"/>
    <col min="12803" max="12803" width="9.28515625" style="1" customWidth="1"/>
    <col min="12804" max="12804" width="9" style="1" customWidth="1"/>
    <col min="12805" max="12805" width="10.5703125" style="1" customWidth="1"/>
    <col min="12806" max="13055" width="9" style="1"/>
    <col min="13056" max="13056" width="5.7109375" style="1" customWidth="1"/>
    <col min="13057" max="13057" width="42.7109375" style="1" customWidth="1"/>
    <col min="13058" max="13058" width="10.42578125" style="1" customWidth="1"/>
    <col min="13059" max="13059" width="9.28515625" style="1" customWidth="1"/>
    <col min="13060" max="13060" width="9" style="1" customWidth="1"/>
    <col min="13061" max="13061" width="10.5703125" style="1" customWidth="1"/>
    <col min="13062" max="13311" width="9" style="1"/>
    <col min="13312" max="13312" width="5.7109375" style="1" customWidth="1"/>
    <col min="13313" max="13313" width="42.7109375" style="1" customWidth="1"/>
    <col min="13314" max="13314" width="10.42578125" style="1" customWidth="1"/>
    <col min="13315" max="13315" width="9.28515625" style="1" customWidth="1"/>
    <col min="13316" max="13316" width="9" style="1" customWidth="1"/>
    <col min="13317" max="13317" width="10.5703125" style="1" customWidth="1"/>
    <col min="13318" max="13567" width="9" style="1"/>
    <col min="13568" max="13568" width="5.7109375" style="1" customWidth="1"/>
    <col min="13569" max="13569" width="42.7109375" style="1" customWidth="1"/>
    <col min="13570" max="13570" width="10.42578125" style="1" customWidth="1"/>
    <col min="13571" max="13571" width="9.28515625" style="1" customWidth="1"/>
    <col min="13572" max="13572" width="9" style="1" customWidth="1"/>
    <col min="13573" max="13573" width="10.5703125" style="1" customWidth="1"/>
    <col min="13574" max="13823" width="9" style="1"/>
    <col min="13824" max="13824" width="5.7109375" style="1" customWidth="1"/>
    <col min="13825" max="13825" width="42.7109375" style="1" customWidth="1"/>
    <col min="13826" max="13826" width="10.42578125" style="1" customWidth="1"/>
    <col min="13827" max="13827" width="9.28515625" style="1" customWidth="1"/>
    <col min="13828" max="13828" width="9" style="1" customWidth="1"/>
    <col min="13829" max="13829" width="10.5703125" style="1" customWidth="1"/>
    <col min="13830" max="14079" width="9" style="1"/>
    <col min="14080" max="14080" width="5.7109375" style="1" customWidth="1"/>
    <col min="14081" max="14081" width="42.7109375" style="1" customWidth="1"/>
    <col min="14082" max="14082" width="10.42578125" style="1" customWidth="1"/>
    <col min="14083" max="14083" width="9.28515625" style="1" customWidth="1"/>
    <col min="14084" max="14084" width="9" style="1" customWidth="1"/>
    <col min="14085" max="14085" width="10.5703125" style="1" customWidth="1"/>
    <col min="14086" max="14335" width="9" style="1"/>
    <col min="14336" max="14336" width="5.7109375" style="1" customWidth="1"/>
    <col min="14337" max="14337" width="42.7109375" style="1" customWidth="1"/>
    <col min="14338" max="14338" width="10.42578125" style="1" customWidth="1"/>
    <col min="14339" max="14339" width="9.28515625" style="1" customWidth="1"/>
    <col min="14340" max="14340" width="9" style="1" customWidth="1"/>
    <col min="14341" max="14341" width="10.5703125" style="1" customWidth="1"/>
    <col min="14342" max="14591" width="9" style="1"/>
    <col min="14592" max="14592" width="5.7109375" style="1" customWidth="1"/>
    <col min="14593" max="14593" width="42.7109375" style="1" customWidth="1"/>
    <col min="14594" max="14594" width="10.42578125" style="1" customWidth="1"/>
    <col min="14595" max="14595" width="9.28515625" style="1" customWidth="1"/>
    <col min="14596" max="14596" width="9" style="1" customWidth="1"/>
    <col min="14597" max="14597" width="10.5703125" style="1" customWidth="1"/>
    <col min="14598" max="14847" width="9" style="1"/>
    <col min="14848" max="14848" width="5.7109375" style="1" customWidth="1"/>
    <col min="14849" max="14849" width="42.7109375" style="1" customWidth="1"/>
    <col min="14850" max="14850" width="10.42578125" style="1" customWidth="1"/>
    <col min="14851" max="14851" width="9.28515625" style="1" customWidth="1"/>
    <col min="14852" max="14852" width="9" style="1" customWidth="1"/>
    <col min="14853" max="14853" width="10.5703125" style="1" customWidth="1"/>
    <col min="14854" max="15103" width="9" style="1"/>
    <col min="15104" max="15104" width="5.7109375" style="1" customWidth="1"/>
    <col min="15105" max="15105" width="42.7109375" style="1" customWidth="1"/>
    <col min="15106" max="15106" width="10.42578125" style="1" customWidth="1"/>
    <col min="15107" max="15107" width="9.28515625" style="1" customWidth="1"/>
    <col min="15108" max="15108" width="9" style="1" customWidth="1"/>
    <col min="15109" max="15109" width="10.5703125" style="1" customWidth="1"/>
    <col min="15110" max="15359" width="9" style="1"/>
    <col min="15360" max="15360" width="5.7109375" style="1" customWidth="1"/>
    <col min="15361" max="15361" width="42.7109375" style="1" customWidth="1"/>
    <col min="15362" max="15362" width="10.42578125" style="1" customWidth="1"/>
    <col min="15363" max="15363" width="9.28515625" style="1" customWidth="1"/>
    <col min="15364" max="15364" width="9" style="1" customWidth="1"/>
    <col min="15365" max="15365" width="10.5703125" style="1" customWidth="1"/>
    <col min="15366" max="15615" width="9" style="1"/>
    <col min="15616" max="15616" width="5.7109375" style="1" customWidth="1"/>
    <col min="15617" max="15617" width="42.7109375" style="1" customWidth="1"/>
    <col min="15618" max="15618" width="10.42578125" style="1" customWidth="1"/>
    <col min="15619" max="15619" width="9.28515625" style="1" customWidth="1"/>
    <col min="15620" max="15620" width="9" style="1" customWidth="1"/>
    <col min="15621" max="15621" width="10.5703125" style="1" customWidth="1"/>
    <col min="15622" max="15871" width="9" style="1"/>
    <col min="15872" max="15872" width="5.7109375" style="1" customWidth="1"/>
    <col min="15873" max="15873" width="42.7109375" style="1" customWidth="1"/>
    <col min="15874" max="15874" width="10.42578125" style="1" customWidth="1"/>
    <col min="15875" max="15875" width="9.28515625" style="1" customWidth="1"/>
    <col min="15876" max="15876" width="9" style="1" customWidth="1"/>
    <col min="15877" max="15877" width="10.5703125" style="1" customWidth="1"/>
    <col min="15878" max="16127" width="9" style="1"/>
    <col min="16128" max="16128" width="5.7109375" style="1" customWidth="1"/>
    <col min="16129" max="16129" width="42.7109375" style="1" customWidth="1"/>
    <col min="16130" max="16130" width="10.42578125" style="1" customWidth="1"/>
    <col min="16131" max="16131" width="9.28515625" style="1" customWidth="1"/>
    <col min="16132" max="16132" width="9" style="1" customWidth="1"/>
    <col min="16133" max="16133" width="10.5703125" style="1" customWidth="1"/>
    <col min="16134" max="16384" width="9" style="1"/>
  </cols>
  <sheetData>
    <row r="1" spans="1:6" ht="15.75" x14ac:dyDescent="0.25">
      <c r="A1" s="88" t="s">
        <v>161</v>
      </c>
      <c r="B1" s="88"/>
      <c r="C1" s="88"/>
      <c r="D1" s="88"/>
      <c r="E1" s="88"/>
      <c r="F1" s="88"/>
    </row>
    <row r="2" spans="1:6" s="2" customFormat="1" x14ac:dyDescent="0.25">
      <c r="D2" s="62"/>
      <c r="E2" s="3"/>
    </row>
    <row r="3" spans="1:6" ht="24" x14ac:dyDescent="0.25">
      <c r="A3" s="4" t="s">
        <v>4</v>
      </c>
      <c r="B3" s="5" t="s">
        <v>5</v>
      </c>
      <c r="C3" s="5" t="s">
        <v>0</v>
      </c>
      <c r="D3" s="6" t="s">
        <v>6</v>
      </c>
      <c r="E3" s="7" t="s">
        <v>7</v>
      </c>
      <c r="F3" s="4" t="s">
        <v>8</v>
      </c>
    </row>
    <row r="4" spans="1:6" x14ac:dyDescent="0.25">
      <c r="A4" s="49"/>
      <c r="B4" s="50" t="s">
        <v>152</v>
      </c>
      <c r="C4" s="50"/>
      <c r="D4" s="51"/>
      <c r="E4" s="52"/>
      <c r="F4" s="53"/>
    </row>
    <row r="5" spans="1:6" s="8" customFormat="1" ht="15" x14ac:dyDescent="0.25">
      <c r="A5" s="77"/>
      <c r="B5" s="79" t="s">
        <v>9</v>
      </c>
      <c r="C5" s="67"/>
      <c r="D5" s="67"/>
      <c r="E5" s="67"/>
      <c r="F5" s="78"/>
    </row>
    <row r="6" spans="1:6" s="8" customFormat="1" x14ac:dyDescent="0.25">
      <c r="A6" s="9">
        <f>MAX($A$5:A5)+1</f>
        <v>1</v>
      </c>
      <c r="B6" s="14" t="s">
        <v>10</v>
      </c>
      <c r="C6" s="9"/>
      <c r="D6" s="80"/>
      <c r="E6" s="11"/>
      <c r="F6" s="81"/>
    </row>
    <row r="7" spans="1:6" s="8" customFormat="1" x14ac:dyDescent="0.25">
      <c r="A7" s="9">
        <f>MAX($A$5:A6)+1</f>
        <v>2</v>
      </c>
      <c r="B7" s="10" t="s">
        <v>11</v>
      </c>
      <c r="C7" s="9" t="s">
        <v>12</v>
      </c>
      <c r="D7" s="68">
        <v>1</v>
      </c>
      <c r="E7" s="11"/>
      <c r="F7" s="12">
        <f>ROUND(D7*E7,2)</f>
        <v>0</v>
      </c>
    </row>
    <row r="8" spans="1:6" s="8" customFormat="1" x14ac:dyDescent="0.25">
      <c r="A8" s="9">
        <f>MAX($A$5:A7)+1</f>
        <v>3</v>
      </c>
      <c r="B8" s="10" t="s">
        <v>13</v>
      </c>
      <c r="C8" s="9" t="s">
        <v>2</v>
      </c>
      <c r="D8" s="68">
        <v>635.41999999999996</v>
      </c>
      <c r="E8" s="11"/>
      <c r="F8" s="12">
        <f t="shared" ref="F8:F10" si="0">ROUND(D8*E8,2)</f>
        <v>0</v>
      </c>
    </row>
    <row r="9" spans="1:6" s="8" customFormat="1" ht="24" x14ac:dyDescent="0.25">
      <c r="A9" s="9">
        <f>MAX($A$5:A8)+1</f>
        <v>4</v>
      </c>
      <c r="B9" s="13" t="s">
        <v>14</v>
      </c>
      <c r="C9" s="9" t="s">
        <v>15</v>
      </c>
      <c r="D9" s="68">
        <v>553</v>
      </c>
      <c r="E9" s="11"/>
      <c r="F9" s="12">
        <f t="shared" si="0"/>
        <v>0</v>
      </c>
    </row>
    <row r="10" spans="1:6" s="8" customFormat="1" ht="24" x14ac:dyDescent="0.25">
      <c r="A10" s="9">
        <f>MAX($A$5:A9)+1</f>
        <v>5</v>
      </c>
      <c r="B10" s="13" t="s">
        <v>16</v>
      </c>
      <c r="C10" s="9" t="s">
        <v>15</v>
      </c>
      <c r="D10" s="68">
        <v>168</v>
      </c>
      <c r="E10" s="11"/>
      <c r="F10" s="12">
        <f t="shared" si="0"/>
        <v>0</v>
      </c>
    </row>
    <row r="11" spans="1:6" s="8" customFormat="1" x14ac:dyDescent="0.25">
      <c r="A11" s="9">
        <f>MAX($A$5:A10)+1</f>
        <v>6</v>
      </c>
      <c r="B11" s="14" t="s">
        <v>17</v>
      </c>
      <c r="C11" s="9"/>
      <c r="D11" s="11"/>
      <c r="E11" s="11"/>
      <c r="F11" s="11"/>
    </row>
    <row r="12" spans="1:6" s="8" customFormat="1" ht="36" x14ac:dyDescent="0.25">
      <c r="A12" s="9">
        <f>MAX($A$5:A11)+1</f>
        <v>7</v>
      </c>
      <c r="B12" s="13" t="s">
        <v>18</v>
      </c>
      <c r="C12" s="9" t="s">
        <v>1</v>
      </c>
      <c r="D12" s="68">
        <v>1</v>
      </c>
      <c r="E12" s="11"/>
      <c r="F12" s="12">
        <f t="shared" ref="F12:F16" si="1">ROUND(D12*E12,2)</f>
        <v>0</v>
      </c>
    </row>
    <row r="13" spans="1:6" s="8" customFormat="1" ht="36" x14ac:dyDescent="0.25">
      <c r="A13" s="9">
        <f>MAX($A$5:A12)+1</f>
        <v>8</v>
      </c>
      <c r="B13" s="13" t="s">
        <v>145</v>
      </c>
      <c r="C13" s="9" t="s">
        <v>1</v>
      </c>
      <c r="D13" s="68">
        <v>1</v>
      </c>
      <c r="E13" s="11"/>
      <c r="F13" s="12">
        <f t="shared" si="1"/>
        <v>0</v>
      </c>
    </row>
    <row r="14" spans="1:6" s="8" customFormat="1" ht="36" x14ac:dyDescent="0.25">
      <c r="A14" s="9">
        <f>MAX($A$5:A13)+1</f>
        <v>9</v>
      </c>
      <c r="B14" s="13" t="s">
        <v>20</v>
      </c>
      <c r="C14" s="9" t="s">
        <v>1</v>
      </c>
      <c r="D14" s="68">
        <v>3</v>
      </c>
      <c r="E14" s="11"/>
      <c r="F14" s="12">
        <f t="shared" si="1"/>
        <v>0</v>
      </c>
    </row>
    <row r="15" spans="1:6" s="8" customFormat="1" ht="24" x14ac:dyDescent="0.25">
      <c r="A15" s="9">
        <f>MAX($A$5:A14)+1</f>
        <v>10</v>
      </c>
      <c r="B15" s="13" t="s">
        <v>21</v>
      </c>
      <c r="C15" s="9" t="s">
        <v>2</v>
      </c>
      <c r="D15" s="68">
        <v>15</v>
      </c>
      <c r="E15" s="11"/>
      <c r="F15" s="12">
        <f t="shared" si="1"/>
        <v>0</v>
      </c>
    </row>
    <row r="16" spans="1:6" s="8" customFormat="1" ht="24" x14ac:dyDescent="0.25">
      <c r="A16" s="9">
        <f>MAX($A$5:A15)+1</f>
        <v>11</v>
      </c>
      <c r="B16" s="13" t="s">
        <v>22</v>
      </c>
      <c r="C16" s="9" t="s">
        <v>12</v>
      </c>
      <c r="D16" s="68">
        <v>1</v>
      </c>
      <c r="E16" s="11"/>
      <c r="F16" s="12">
        <f t="shared" si="1"/>
        <v>0</v>
      </c>
    </row>
    <row r="17" spans="1:6" s="8" customFormat="1" x14ac:dyDescent="0.25">
      <c r="A17" s="9">
        <f>MAX($A$5:A16)+1</f>
        <v>12</v>
      </c>
      <c r="B17" s="15" t="s">
        <v>23</v>
      </c>
      <c r="C17" s="9"/>
      <c r="D17" s="68"/>
      <c r="E17" s="11"/>
      <c r="F17" s="12"/>
    </row>
    <row r="18" spans="1:6" s="8" customFormat="1" ht="24" x14ac:dyDescent="0.25">
      <c r="A18" s="9">
        <f>MAX($A$5:A17)+1</f>
        <v>13</v>
      </c>
      <c r="B18" s="13" t="s">
        <v>24</v>
      </c>
      <c r="C18" s="9" t="s">
        <v>15</v>
      </c>
      <c r="D18" s="68">
        <v>2891</v>
      </c>
      <c r="E18" s="11"/>
      <c r="F18" s="12">
        <f t="shared" ref="F18:F20" si="2">ROUND(D18*E18,2)</f>
        <v>0</v>
      </c>
    </row>
    <row r="19" spans="1:6" s="8" customFormat="1" ht="37.5" x14ac:dyDescent="0.25">
      <c r="A19" s="9">
        <f>MAX($A$5:A18)+1</f>
        <v>14</v>
      </c>
      <c r="B19" s="13" t="s">
        <v>25</v>
      </c>
      <c r="C19" s="9" t="s">
        <v>15</v>
      </c>
      <c r="D19" s="68">
        <v>798</v>
      </c>
      <c r="E19" s="11"/>
      <c r="F19" s="12">
        <f t="shared" si="2"/>
        <v>0</v>
      </c>
    </row>
    <row r="20" spans="1:6" s="8" customFormat="1" x14ac:dyDescent="0.25">
      <c r="A20" s="9">
        <f>MAX($A$5:A19)+1</f>
        <v>15</v>
      </c>
      <c r="B20" s="13" t="s">
        <v>26</v>
      </c>
      <c r="C20" s="9" t="s">
        <v>27</v>
      </c>
      <c r="D20" s="68">
        <v>184</v>
      </c>
      <c r="E20" s="11"/>
      <c r="F20" s="12">
        <f t="shared" si="2"/>
        <v>0</v>
      </c>
    </row>
    <row r="21" spans="1:6" s="8" customFormat="1" x14ac:dyDescent="0.25">
      <c r="A21" s="9">
        <f>MAX($A$5:A20)+1</f>
        <v>16</v>
      </c>
      <c r="B21" s="14" t="s">
        <v>28</v>
      </c>
      <c r="C21" s="16"/>
      <c r="D21" s="68"/>
      <c r="E21" s="17"/>
      <c r="F21" s="12"/>
    </row>
    <row r="22" spans="1:6" s="8" customFormat="1" x14ac:dyDescent="0.25">
      <c r="A22" s="9">
        <f>MAX($A$5:A21)+1</f>
        <v>17</v>
      </c>
      <c r="B22" s="14" t="s">
        <v>29</v>
      </c>
      <c r="C22" s="16"/>
      <c r="D22" s="68"/>
      <c r="E22" s="17"/>
      <c r="F22" s="12"/>
    </row>
    <row r="23" spans="1:6" s="8" customFormat="1" ht="24" x14ac:dyDescent="0.25">
      <c r="A23" s="9">
        <f>MAX($A$5:A22)+1</f>
        <v>18</v>
      </c>
      <c r="B23" s="18" t="s">
        <v>30</v>
      </c>
      <c r="C23" s="9" t="s">
        <v>27</v>
      </c>
      <c r="D23" s="68">
        <v>555</v>
      </c>
      <c r="E23" s="11"/>
      <c r="F23" s="12">
        <f t="shared" ref="F23:F26" si="3">ROUND(D23*E23,2)</f>
        <v>0</v>
      </c>
    </row>
    <row r="24" spans="1:6" s="8" customFormat="1" ht="36" x14ac:dyDescent="0.25">
      <c r="A24" s="9">
        <f>MAX($A$5:A23)+1</f>
        <v>19</v>
      </c>
      <c r="B24" s="18" t="s">
        <v>31</v>
      </c>
      <c r="C24" s="9" t="s">
        <v>27</v>
      </c>
      <c r="D24" s="68">
        <v>748</v>
      </c>
      <c r="E24" s="11"/>
      <c r="F24" s="12">
        <f t="shared" si="3"/>
        <v>0</v>
      </c>
    </row>
    <row r="25" spans="1:6" s="8" customFormat="1" x14ac:dyDescent="0.25">
      <c r="A25" s="9">
        <f>MAX($A$5:A24)+1</f>
        <v>20</v>
      </c>
      <c r="B25" s="18" t="s">
        <v>32</v>
      </c>
      <c r="C25" s="9" t="s">
        <v>15</v>
      </c>
      <c r="D25" s="68">
        <v>1669</v>
      </c>
      <c r="E25" s="11"/>
      <c r="F25" s="12">
        <f t="shared" si="3"/>
        <v>0</v>
      </c>
    </row>
    <row r="26" spans="1:6" s="8" customFormat="1" x14ac:dyDescent="0.25">
      <c r="A26" s="9">
        <f>MAX($A$5:A25)+1</f>
        <v>21</v>
      </c>
      <c r="B26" s="18" t="s">
        <v>33</v>
      </c>
      <c r="C26" s="9" t="s">
        <v>15</v>
      </c>
      <c r="D26" s="68">
        <v>1669</v>
      </c>
      <c r="E26" s="11"/>
      <c r="F26" s="12">
        <f t="shared" si="3"/>
        <v>0</v>
      </c>
    </row>
    <row r="27" spans="1:6" s="8" customFormat="1" x14ac:dyDescent="0.25">
      <c r="A27" s="9">
        <f>MAX($A$5:A26)+1</f>
        <v>22</v>
      </c>
      <c r="B27" s="14" t="s">
        <v>34</v>
      </c>
      <c r="C27" s="9"/>
      <c r="D27" s="68"/>
      <c r="E27" s="11"/>
      <c r="F27" s="12"/>
    </row>
    <row r="28" spans="1:6" s="8" customFormat="1" ht="24" x14ac:dyDescent="0.25">
      <c r="A28" s="9">
        <f>MAX($A$5:A27)+1</f>
        <v>23</v>
      </c>
      <c r="B28" s="18" t="s">
        <v>35</v>
      </c>
      <c r="C28" s="9" t="s">
        <v>27</v>
      </c>
      <c r="D28" s="68">
        <v>19</v>
      </c>
      <c r="E28" s="11"/>
      <c r="F28" s="12">
        <f t="shared" ref="F28:F33" si="4">ROUND(D28*E28,2)</f>
        <v>0</v>
      </c>
    </row>
    <row r="29" spans="1:6" s="8" customFormat="1" ht="36" x14ac:dyDescent="0.25">
      <c r="A29" s="9">
        <f>MAX($A$5:A28)+1</f>
        <v>24</v>
      </c>
      <c r="B29" s="18" t="s">
        <v>36</v>
      </c>
      <c r="C29" s="9" t="s">
        <v>27</v>
      </c>
      <c r="D29" s="68">
        <v>11</v>
      </c>
      <c r="E29" s="11"/>
      <c r="F29" s="12">
        <f t="shared" si="4"/>
        <v>0</v>
      </c>
    </row>
    <row r="30" spans="1:6" s="8" customFormat="1" x14ac:dyDescent="0.25">
      <c r="A30" s="9">
        <f>MAX($A$5:A29)+1</f>
        <v>25</v>
      </c>
      <c r="B30" s="18" t="s">
        <v>32</v>
      </c>
      <c r="C30" s="9" t="s">
        <v>15</v>
      </c>
      <c r="D30" s="68">
        <v>27</v>
      </c>
      <c r="E30" s="11"/>
      <c r="F30" s="12">
        <f t="shared" si="4"/>
        <v>0</v>
      </c>
    </row>
    <row r="31" spans="1:6" s="8" customFormat="1" x14ac:dyDescent="0.25">
      <c r="A31" s="9">
        <f>MAX($A$5:A30)+1</f>
        <v>26</v>
      </c>
      <c r="B31" s="18" t="s">
        <v>37</v>
      </c>
      <c r="C31" s="9" t="s">
        <v>15</v>
      </c>
      <c r="D31" s="68">
        <v>27</v>
      </c>
      <c r="E31" s="11"/>
      <c r="F31" s="12">
        <f t="shared" si="4"/>
        <v>0</v>
      </c>
    </row>
    <row r="32" spans="1:6" s="8" customFormat="1" x14ac:dyDescent="0.25">
      <c r="A32" s="9">
        <f>MAX($A$5:A31)+1</f>
        <v>27</v>
      </c>
      <c r="B32" s="18" t="s">
        <v>38</v>
      </c>
      <c r="C32" s="9" t="s">
        <v>15</v>
      </c>
      <c r="D32" s="68">
        <v>27</v>
      </c>
      <c r="E32" s="11"/>
      <c r="F32" s="12">
        <f t="shared" si="4"/>
        <v>0</v>
      </c>
    </row>
    <row r="33" spans="1:6" s="8" customFormat="1" ht="24" x14ac:dyDescent="0.25">
      <c r="A33" s="9">
        <f>MAX($A$5:A32)+1</f>
        <v>28</v>
      </c>
      <c r="B33" s="18" t="s">
        <v>39</v>
      </c>
      <c r="C33" s="9" t="s">
        <v>15</v>
      </c>
      <c r="D33" s="68">
        <v>4</v>
      </c>
      <c r="E33" s="11"/>
      <c r="F33" s="12">
        <f t="shared" si="4"/>
        <v>0</v>
      </c>
    </row>
    <row r="34" spans="1:6" s="8" customFormat="1" x14ac:dyDescent="0.25">
      <c r="A34" s="9">
        <f>MAX($A$5:A33)+1</f>
        <v>29</v>
      </c>
      <c r="B34" s="19" t="s">
        <v>40</v>
      </c>
      <c r="C34" s="9"/>
      <c r="D34" s="68"/>
      <c r="E34" s="11"/>
      <c r="F34" s="12"/>
    </row>
    <row r="35" spans="1:6" s="8" customFormat="1" ht="36" x14ac:dyDescent="0.25">
      <c r="A35" s="9">
        <f>MAX($A$5:A34)+1</f>
        <v>30</v>
      </c>
      <c r="B35" s="18" t="s">
        <v>41</v>
      </c>
      <c r="C35" s="9" t="s">
        <v>2</v>
      </c>
      <c r="D35" s="68">
        <v>557</v>
      </c>
      <c r="E35" s="11"/>
      <c r="F35" s="12">
        <f t="shared" ref="F35:F39" si="5">ROUND(D35*E35,2)</f>
        <v>0</v>
      </c>
    </row>
    <row r="36" spans="1:6" s="8" customFormat="1" ht="36" x14ac:dyDescent="0.25">
      <c r="A36" s="9">
        <f>MAX($A$5:A35)+1</f>
        <v>31</v>
      </c>
      <c r="B36" s="18" t="s">
        <v>42</v>
      </c>
      <c r="C36" s="9" t="s">
        <v>2</v>
      </c>
      <c r="D36" s="68">
        <v>22</v>
      </c>
      <c r="E36" s="11"/>
      <c r="F36" s="12">
        <f t="shared" si="5"/>
        <v>0</v>
      </c>
    </row>
    <row r="37" spans="1:6" s="8" customFormat="1" ht="36" x14ac:dyDescent="0.25">
      <c r="A37" s="9">
        <f>MAX($A$5:A36)+1</f>
        <v>32</v>
      </c>
      <c r="B37" s="18" t="s">
        <v>43</v>
      </c>
      <c r="C37" s="9" t="s">
        <v>2</v>
      </c>
      <c r="D37" s="68">
        <v>84</v>
      </c>
      <c r="E37" s="11"/>
      <c r="F37" s="12">
        <f t="shared" si="5"/>
        <v>0</v>
      </c>
    </row>
    <row r="38" spans="1:6" s="8" customFormat="1" ht="24" x14ac:dyDescent="0.25">
      <c r="A38" s="9">
        <f>MAX($A$5:A37)+1</f>
        <v>33</v>
      </c>
      <c r="B38" s="18" t="s">
        <v>44</v>
      </c>
      <c r="C38" s="9" t="s">
        <v>2</v>
      </c>
      <c r="D38" s="68">
        <v>669</v>
      </c>
      <c r="E38" s="11"/>
      <c r="F38" s="12">
        <f t="shared" si="5"/>
        <v>0</v>
      </c>
    </row>
    <row r="39" spans="1:6" s="8" customFormat="1" ht="24" x14ac:dyDescent="0.25">
      <c r="A39" s="9">
        <f>MAX($A$5:A38)+1</f>
        <v>34</v>
      </c>
      <c r="B39" s="18" t="s">
        <v>45</v>
      </c>
      <c r="C39" s="9" t="s">
        <v>2</v>
      </c>
      <c r="D39" s="68">
        <v>405</v>
      </c>
      <c r="E39" s="11"/>
      <c r="F39" s="12">
        <f t="shared" si="5"/>
        <v>0</v>
      </c>
    </row>
    <row r="40" spans="1:6" s="8" customFormat="1" x14ac:dyDescent="0.25">
      <c r="A40" s="9">
        <f>MAX($A$5:A39)+1</f>
        <v>35</v>
      </c>
      <c r="B40" s="20" t="s">
        <v>46</v>
      </c>
      <c r="C40" s="9"/>
      <c r="D40" s="68"/>
      <c r="E40" s="11"/>
      <c r="F40" s="12"/>
    </row>
    <row r="41" spans="1:6" s="8" customFormat="1" x14ac:dyDescent="0.25">
      <c r="A41" s="9">
        <f>MAX($A$5:A40)+1</f>
        <v>36</v>
      </c>
      <c r="B41" s="18" t="s">
        <v>47</v>
      </c>
      <c r="C41" s="9" t="s">
        <v>15</v>
      </c>
      <c r="D41" s="68">
        <v>5.5</v>
      </c>
      <c r="E41" s="11"/>
      <c r="F41" s="12">
        <f>ROUND(D41*E41,2)</f>
        <v>0</v>
      </c>
    </row>
    <row r="42" spans="1:6" s="8" customFormat="1" x14ac:dyDescent="0.25">
      <c r="A42" s="9">
        <f>MAX($A$5:A41)+1</f>
        <v>37</v>
      </c>
      <c r="B42" s="15" t="s">
        <v>48</v>
      </c>
      <c r="C42" s="9"/>
      <c r="D42" s="68"/>
      <c r="E42" s="11"/>
      <c r="F42" s="12"/>
    </row>
    <row r="43" spans="1:6" s="8" customFormat="1" ht="24" x14ac:dyDescent="0.25">
      <c r="A43" s="9">
        <f>MAX($A$5:A42)+1</f>
        <v>38</v>
      </c>
      <c r="B43" s="13" t="s">
        <v>49</v>
      </c>
      <c r="C43" s="9"/>
      <c r="D43" s="68"/>
      <c r="E43" s="11"/>
      <c r="F43" s="12"/>
    </row>
    <row r="44" spans="1:6" s="8" customFormat="1" x14ac:dyDescent="0.25">
      <c r="A44" s="9">
        <f>MAX($A$5:A43)+1</f>
        <v>39</v>
      </c>
      <c r="B44" s="18">
        <v>201</v>
      </c>
      <c r="C44" s="9" t="s">
        <v>1</v>
      </c>
      <c r="D44" s="68">
        <v>4</v>
      </c>
      <c r="E44" s="11"/>
      <c r="F44" s="12">
        <f t="shared" ref="F44:F46" si="6">ROUND(D44*E44,2)</f>
        <v>0</v>
      </c>
    </row>
    <row r="45" spans="1:6" s="8" customFormat="1" x14ac:dyDescent="0.25">
      <c r="A45" s="9">
        <f>MAX($A$5:A44)+1</f>
        <v>40</v>
      </c>
      <c r="B45" s="18">
        <v>206</v>
      </c>
      <c r="C45" s="9" t="s">
        <v>1</v>
      </c>
      <c r="D45" s="68">
        <v>2</v>
      </c>
      <c r="E45" s="11"/>
      <c r="F45" s="12">
        <f t="shared" si="6"/>
        <v>0</v>
      </c>
    </row>
    <row r="46" spans="1:6" s="8" customFormat="1" x14ac:dyDescent="0.25">
      <c r="A46" s="9">
        <f>MAX($A$5:A45)+1</f>
        <v>41</v>
      </c>
      <c r="B46" s="18">
        <v>840</v>
      </c>
      <c r="C46" s="9" t="s">
        <v>1</v>
      </c>
      <c r="D46" s="68">
        <v>3</v>
      </c>
      <c r="E46" s="11"/>
      <c r="F46" s="12">
        <f t="shared" si="6"/>
        <v>0</v>
      </c>
    </row>
    <row r="47" spans="1:6" s="8" customFormat="1" x14ac:dyDescent="0.25">
      <c r="A47" s="9">
        <f>MAX($A$5:A46)+1</f>
        <v>42</v>
      </c>
      <c r="B47" s="15" t="s">
        <v>50</v>
      </c>
      <c r="C47" s="9"/>
      <c r="D47" s="68"/>
      <c r="E47" s="11"/>
      <c r="F47" s="12"/>
    </row>
    <row r="48" spans="1:6" s="8" customFormat="1" ht="48" x14ac:dyDescent="0.25">
      <c r="A48" s="9">
        <f>MAX($A$5:A47)+1</f>
        <v>43</v>
      </c>
      <c r="B48" s="13" t="s">
        <v>51</v>
      </c>
      <c r="C48" s="9" t="s">
        <v>2</v>
      </c>
      <c r="D48" s="68">
        <v>16</v>
      </c>
      <c r="E48" s="11"/>
      <c r="F48" s="12">
        <f t="shared" ref="F48:F51" si="7">ROUND(D48*E48,2)</f>
        <v>0</v>
      </c>
    </row>
    <row r="49" spans="1:6" s="8" customFormat="1" ht="36" x14ac:dyDescent="0.25">
      <c r="A49" s="9">
        <f>MAX($A$5:A48)+1</f>
        <v>44</v>
      </c>
      <c r="B49" s="13" t="s">
        <v>52</v>
      </c>
      <c r="C49" s="9" t="s">
        <v>2</v>
      </c>
      <c r="D49" s="68">
        <v>100</v>
      </c>
      <c r="E49" s="11"/>
      <c r="F49" s="12">
        <f t="shared" si="7"/>
        <v>0</v>
      </c>
    </row>
    <row r="50" spans="1:6" s="8" customFormat="1" ht="36" x14ac:dyDescent="0.25">
      <c r="A50" s="9">
        <f>MAX($A$5:A49)+1</f>
        <v>45</v>
      </c>
      <c r="B50" s="13" t="s">
        <v>53</v>
      </c>
      <c r="C50" s="9" t="s">
        <v>12</v>
      </c>
      <c r="D50" s="68">
        <v>1</v>
      </c>
      <c r="E50" s="11"/>
      <c r="F50" s="12">
        <f t="shared" si="7"/>
        <v>0</v>
      </c>
    </row>
    <row r="51" spans="1:6" s="8" customFormat="1" x14ac:dyDescent="0.25">
      <c r="A51" s="9">
        <f>MAX($A$5:A50)+1</f>
        <v>46</v>
      </c>
      <c r="B51" s="13" t="s">
        <v>54</v>
      </c>
      <c r="C51" s="9" t="s">
        <v>12</v>
      </c>
      <c r="D51" s="68">
        <v>1</v>
      </c>
      <c r="E51" s="11"/>
      <c r="F51" s="12">
        <f t="shared" si="7"/>
        <v>0</v>
      </c>
    </row>
    <row r="52" spans="1:6" s="8" customFormat="1" ht="15" x14ac:dyDescent="0.25">
      <c r="A52" s="9">
        <f>MAX($A$5:A51)+1</f>
        <v>47</v>
      </c>
      <c r="B52" s="66"/>
      <c r="C52" s="66"/>
      <c r="D52" s="69"/>
      <c r="E52" s="69"/>
      <c r="F52" s="70"/>
    </row>
    <row r="53" spans="1:6" s="8" customFormat="1" ht="60" x14ac:dyDescent="0.25">
      <c r="A53" s="9">
        <f>MAX($A$5:A52)+1</f>
        <v>48</v>
      </c>
      <c r="B53" s="21" t="s">
        <v>55</v>
      </c>
      <c r="C53" s="9" t="s">
        <v>2</v>
      </c>
      <c r="D53" s="68">
        <v>24.400000000000002</v>
      </c>
      <c r="E53" s="22"/>
      <c r="F53" s="12">
        <f t="shared" ref="F53:F86" si="8">ROUND(D53*E53,2)</f>
        <v>0</v>
      </c>
    </row>
    <row r="54" spans="1:6" s="8" customFormat="1" ht="24" x14ac:dyDescent="0.25">
      <c r="A54" s="9">
        <f>MAX($A$5:A53)+1</f>
        <v>49</v>
      </c>
      <c r="B54" s="23" t="s">
        <v>56</v>
      </c>
      <c r="C54" s="9" t="s">
        <v>2</v>
      </c>
      <c r="D54" s="68">
        <v>24.400000000000002</v>
      </c>
      <c r="E54" s="22"/>
      <c r="F54" s="12">
        <f t="shared" si="8"/>
        <v>0</v>
      </c>
    </row>
    <row r="55" spans="1:6" s="8" customFormat="1" ht="24" x14ac:dyDescent="0.25">
      <c r="A55" s="9">
        <f>MAX($A$5:A54)+1</f>
        <v>50</v>
      </c>
      <c r="B55" s="24" t="s">
        <v>57</v>
      </c>
      <c r="C55" s="9" t="s">
        <v>58</v>
      </c>
      <c r="D55" s="68">
        <v>23.8</v>
      </c>
      <c r="E55" s="22"/>
      <c r="F55" s="12">
        <f t="shared" si="8"/>
        <v>0</v>
      </c>
    </row>
    <row r="56" spans="1:6" s="8" customFormat="1" ht="48" x14ac:dyDescent="0.25">
      <c r="A56" s="9">
        <f>MAX($A$5:A55)+1</f>
        <v>51</v>
      </c>
      <c r="B56" s="25" t="s">
        <v>146</v>
      </c>
      <c r="C56" s="9" t="s">
        <v>59</v>
      </c>
      <c r="D56" s="68">
        <v>2</v>
      </c>
      <c r="E56" s="22"/>
      <c r="F56" s="12">
        <f t="shared" si="8"/>
        <v>0</v>
      </c>
    </row>
    <row r="57" spans="1:6" s="8" customFormat="1" ht="48" x14ac:dyDescent="0.25">
      <c r="A57" s="9">
        <f>MAX($A$5:A56)+1</f>
        <v>52</v>
      </c>
      <c r="B57" s="23" t="s">
        <v>147</v>
      </c>
      <c r="C57" s="9" t="s">
        <v>59</v>
      </c>
      <c r="D57" s="68">
        <v>2</v>
      </c>
      <c r="E57" s="22"/>
      <c r="F57" s="12">
        <f t="shared" si="8"/>
        <v>0</v>
      </c>
    </row>
    <row r="58" spans="1:6" s="8" customFormat="1" ht="15.75" x14ac:dyDescent="0.25">
      <c r="A58" s="9">
        <f>MAX($A$5:A57)+1</f>
        <v>53</v>
      </c>
      <c r="B58" s="23" t="s">
        <v>60</v>
      </c>
      <c r="C58" s="9" t="s">
        <v>58</v>
      </c>
      <c r="D58" s="68">
        <f>2*0.35</f>
        <v>0.7</v>
      </c>
      <c r="E58" s="22"/>
      <c r="F58" s="12">
        <f t="shared" si="8"/>
        <v>0</v>
      </c>
    </row>
    <row r="59" spans="1:6" s="8" customFormat="1" ht="15.75" x14ac:dyDescent="0.25">
      <c r="A59" s="9">
        <f>MAX($A$5:A58)+1</f>
        <v>54</v>
      </c>
      <c r="B59" s="23" t="s">
        <v>61</v>
      </c>
      <c r="C59" s="9" t="s">
        <v>58</v>
      </c>
      <c r="D59" s="68">
        <f>2*0.53</f>
        <v>1.06</v>
      </c>
      <c r="E59" s="22"/>
      <c r="F59" s="12">
        <f t="shared" si="8"/>
        <v>0</v>
      </c>
    </row>
    <row r="60" spans="1:6" s="8" customFormat="1" ht="15.75" x14ac:dyDescent="0.25">
      <c r="A60" s="9">
        <f>MAX($A$5:A59)+1</f>
        <v>55</v>
      </c>
      <c r="B60" s="23" t="s">
        <v>62</v>
      </c>
      <c r="C60" s="9" t="s">
        <v>58</v>
      </c>
      <c r="D60" s="68">
        <f>2*0.35</f>
        <v>0.7</v>
      </c>
      <c r="E60" s="22"/>
      <c r="F60" s="12">
        <f t="shared" si="8"/>
        <v>0</v>
      </c>
    </row>
    <row r="61" spans="1:6" s="8" customFormat="1" ht="15.75" x14ac:dyDescent="0.25">
      <c r="A61" s="9">
        <f>MAX($A$5:A60)+1</f>
        <v>56</v>
      </c>
      <c r="B61" s="23" t="s">
        <v>63</v>
      </c>
      <c r="C61" s="9" t="s">
        <v>58</v>
      </c>
      <c r="D61" s="68">
        <f>2*9</f>
        <v>18</v>
      </c>
      <c r="E61" s="22"/>
      <c r="F61" s="12">
        <f t="shared" si="8"/>
        <v>0</v>
      </c>
    </row>
    <row r="62" spans="1:6" s="8" customFormat="1" ht="48" x14ac:dyDescent="0.25">
      <c r="A62" s="9">
        <f>MAX($A$5:A61)+1</f>
        <v>57</v>
      </c>
      <c r="B62" s="23" t="s">
        <v>64</v>
      </c>
      <c r="C62" s="9" t="s">
        <v>65</v>
      </c>
      <c r="D62" s="68">
        <f>2*38</f>
        <v>76</v>
      </c>
      <c r="E62" s="22"/>
      <c r="F62" s="12">
        <f t="shared" si="8"/>
        <v>0</v>
      </c>
    </row>
    <row r="63" spans="1:6" s="8" customFormat="1" ht="48" x14ac:dyDescent="0.25">
      <c r="A63" s="9">
        <f>MAX($A$5:A62)+1</f>
        <v>58</v>
      </c>
      <c r="B63" s="25" t="s">
        <v>148</v>
      </c>
      <c r="C63" s="9" t="s">
        <v>59</v>
      </c>
      <c r="D63" s="68">
        <v>8</v>
      </c>
      <c r="E63" s="22"/>
      <c r="F63" s="12">
        <f t="shared" si="8"/>
        <v>0</v>
      </c>
    </row>
    <row r="64" spans="1:6" s="8" customFormat="1" ht="48" x14ac:dyDescent="0.25">
      <c r="A64" s="9">
        <f>MAX($A$5:A63)+1</f>
        <v>59</v>
      </c>
      <c r="B64" s="23" t="s">
        <v>149</v>
      </c>
      <c r="C64" s="9" t="s">
        <v>59</v>
      </c>
      <c r="D64" s="68">
        <v>8</v>
      </c>
      <c r="E64" s="22"/>
      <c r="F64" s="12">
        <f t="shared" si="8"/>
        <v>0</v>
      </c>
    </row>
    <row r="65" spans="1:6" s="8" customFormat="1" ht="15.75" x14ac:dyDescent="0.25">
      <c r="A65" s="9">
        <f>MAX($A$5:A64)+1</f>
        <v>60</v>
      </c>
      <c r="B65" s="23" t="s">
        <v>60</v>
      </c>
      <c r="C65" s="9" t="s">
        <v>58</v>
      </c>
      <c r="D65" s="68">
        <f>8*0.35</f>
        <v>2.8</v>
      </c>
      <c r="E65" s="22"/>
      <c r="F65" s="12">
        <f t="shared" si="8"/>
        <v>0</v>
      </c>
    </row>
    <row r="66" spans="1:6" s="8" customFormat="1" ht="15.75" x14ac:dyDescent="0.25">
      <c r="A66" s="9">
        <f>MAX($A$5:A65)+1</f>
        <v>61</v>
      </c>
      <c r="B66" s="23" t="s">
        <v>61</v>
      </c>
      <c r="C66" s="9" t="s">
        <v>58</v>
      </c>
      <c r="D66" s="68">
        <f>0.53*8</f>
        <v>4.24</v>
      </c>
      <c r="E66" s="22"/>
      <c r="F66" s="12">
        <f t="shared" si="8"/>
        <v>0</v>
      </c>
    </row>
    <row r="67" spans="1:6" s="8" customFormat="1" ht="15.75" x14ac:dyDescent="0.25">
      <c r="A67" s="9">
        <f>MAX($A$5:A66)+1</f>
        <v>62</v>
      </c>
      <c r="B67" s="23" t="s">
        <v>62</v>
      </c>
      <c r="C67" s="9" t="s">
        <v>58</v>
      </c>
      <c r="D67" s="68">
        <f>0.35*8</f>
        <v>2.8</v>
      </c>
      <c r="E67" s="22"/>
      <c r="F67" s="12">
        <f t="shared" si="8"/>
        <v>0</v>
      </c>
    </row>
    <row r="68" spans="1:6" s="8" customFormat="1" ht="15.75" x14ac:dyDescent="0.25">
      <c r="A68" s="9">
        <f>MAX($A$5:A67)+1</f>
        <v>63</v>
      </c>
      <c r="B68" s="23" t="s">
        <v>63</v>
      </c>
      <c r="C68" s="9" t="s">
        <v>58</v>
      </c>
      <c r="D68" s="68">
        <f>8*9</f>
        <v>72</v>
      </c>
      <c r="E68" s="22"/>
      <c r="F68" s="12">
        <f t="shared" si="8"/>
        <v>0</v>
      </c>
    </row>
    <row r="69" spans="1:6" s="8" customFormat="1" ht="48" x14ac:dyDescent="0.25">
      <c r="A69" s="9">
        <f>MAX($A$5:A68)+1</f>
        <v>64</v>
      </c>
      <c r="B69" s="23" t="s">
        <v>64</v>
      </c>
      <c r="C69" s="9" t="s">
        <v>65</v>
      </c>
      <c r="D69" s="68">
        <f>8*38</f>
        <v>304</v>
      </c>
      <c r="E69" s="22"/>
      <c r="F69" s="12">
        <f t="shared" si="8"/>
        <v>0</v>
      </c>
    </row>
    <row r="70" spans="1:6" s="8" customFormat="1" ht="24" x14ac:dyDescent="0.25">
      <c r="A70" s="9">
        <f>MAX($A$5:A69)+1</f>
        <v>65</v>
      </c>
      <c r="B70" s="25" t="s">
        <v>66</v>
      </c>
      <c r="C70" s="9" t="s">
        <v>67</v>
      </c>
      <c r="D70" s="68">
        <v>15</v>
      </c>
      <c r="E70" s="22"/>
      <c r="F70" s="12">
        <f t="shared" si="8"/>
        <v>0</v>
      </c>
    </row>
    <row r="71" spans="1:6" s="8" customFormat="1" ht="36" x14ac:dyDescent="0.25">
      <c r="A71" s="9">
        <f>MAX($A$5:A70)+1</f>
        <v>66</v>
      </c>
      <c r="B71" s="25" t="s">
        <v>68</v>
      </c>
      <c r="C71" s="9" t="s">
        <v>2</v>
      </c>
      <c r="D71" s="68">
        <v>24.400000000000002</v>
      </c>
      <c r="E71" s="22"/>
      <c r="F71" s="12">
        <f t="shared" si="8"/>
        <v>0</v>
      </c>
    </row>
    <row r="72" spans="1:6" s="8" customFormat="1" ht="24" x14ac:dyDescent="0.25">
      <c r="A72" s="9">
        <f>MAX($A$5:A71)+1</f>
        <v>67</v>
      </c>
      <c r="B72" s="26" t="s">
        <v>69</v>
      </c>
      <c r="C72" s="9" t="s">
        <v>2</v>
      </c>
      <c r="D72" s="68">
        <v>24.400000000000002</v>
      </c>
      <c r="E72" s="22"/>
      <c r="F72" s="12">
        <f t="shared" si="8"/>
        <v>0</v>
      </c>
    </row>
    <row r="73" spans="1:6" s="8" customFormat="1" x14ac:dyDescent="0.25">
      <c r="A73" s="9">
        <f>MAX($A$5:A72)+1</f>
        <v>68</v>
      </c>
      <c r="B73" s="26" t="s">
        <v>70</v>
      </c>
      <c r="C73" s="9" t="s">
        <v>2</v>
      </c>
      <c r="D73" s="68">
        <v>24.400000000000002</v>
      </c>
      <c r="E73" s="22"/>
      <c r="F73" s="12">
        <f t="shared" si="8"/>
        <v>0</v>
      </c>
    </row>
    <row r="74" spans="1:6" s="8" customFormat="1" ht="36" x14ac:dyDescent="0.25">
      <c r="A74" s="9">
        <f>MAX($A$5:A73)+1</f>
        <v>69</v>
      </c>
      <c r="B74" s="26" t="s">
        <v>159</v>
      </c>
      <c r="C74" s="9" t="s">
        <v>71</v>
      </c>
      <c r="D74" s="68">
        <v>54.900000000000006</v>
      </c>
      <c r="E74" s="22"/>
      <c r="F74" s="12">
        <f t="shared" si="8"/>
        <v>0</v>
      </c>
    </row>
    <row r="75" spans="1:6" s="8" customFormat="1" ht="24" x14ac:dyDescent="0.25">
      <c r="A75" s="9">
        <f>MAX($A$5:A74)+1</f>
        <v>70</v>
      </c>
      <c r="B75" s="26" t="s">
        <v>72</v>
      </c>
      <c r="C75" s="9" t="s">
        <v>2</v>
      </c>
      <c r="D75" s="68">
        <v>24.400000000000002</v>
      </c>
      <c r="E75" s="22"/>
      <c r="F75" s="12">
        <f t="shared" si="8"/>
        <v>0</v>
      </c>
    </row>
    <row r="76" spans="1:6" s="8" customFormat="1" x14ac:dyDescent="0.25">
      <c r="A76" s="9">
        <f>MAX($A$5:A75)+1</f>
        <v>71</v>
      </c>
      <c r="B76" s="25" t="s">
        <v>73</v>
      </c>
      <c r="C76" s="9"/>
      <c r="D76" s="68"/>
      <c r="E76" s="22"/>
      <c r="F76" s="12">
        <f t="shared" si="8"/>
        <v>0</v>
      </c>
    </row>
    <row r="77" spans="1:6" s="8" customFormat="1" x14ac:dyDescent="0.25">
      <c r="A77" s="9">
        <f>MAX($A$5:A76)+1</f>
        <v>72</v>
      </c>
      <c r="B77" s="10" t="s">
        <v>74</v>
      </c>
      <c r="C77" s="9" t="s">
        <v>75</v>
      </c>
      <c r="D77" s="68">
        <v>3</v>
      </c>
      <c r="E77" s="22"/>
      <c r="F77" s="12">
        <f t="shared" si="8"/>
        <v>0</v>
      </c>
    </row>
    <row r="78" spans="1:6" s="8" customFormat="1" ht="24" x14ac:dyDescent="0.25">
      <c r="A78" s="9">
        <f>MAX($A$5:A77)+1</f>
        <v>73</v>
      </c>
      <c r="B78" s="27" t="s">
        <v>76</v>
      </c>
      <c r="C78" s="9" t="s">
        <v>2</v>
      </c>
      <c r="D78" s="68">
        <v>24.400000000000002</v>
      </c>
      <c r="E78" s="22"/>
      <c r="F78" s="12">
        <f t="shared" si="8"/>
        <v>0</v>
      </c>
    </row>
    <row r="79" spans="1:6" s="8" customFormat="1" x14ac:dyDescent="0.25">
      <c r="A79" s="9">
        <f>MAX($A$5:A78)+1</f>
        <v>74</v>
      </c>
      <c r="B79" s="26" t="s">
        <v>77</v>
      </c>
      <c r="C79" s="9" t="s">
        <v>2</v>
      </c>
      <c r="D79" s="68">
        <v>24.400000000000002</v>
      </c>
      <c r="E79" s="22"/>
      <c r="F79" s="12">
        <f t="shared" si="8"/>
        <v>0</v>
      </c>
    </row>
    <row r="80" spans="1:6" s="8" customFormat="1" x14ac:dyDescent="0.25">
      <c r="A80" s="9">
        <f>MAX($A$5:A79)+1</f>
        <v>75</v>
      </c>
      <c r="B80" s="27" t="s">
        <v>78</v>
      </c>
      <c r="C80" s="9" t="s">
        <v>2</v>
      </c>
      <c r="D80" s="68">
        <v>24.400000000000002</v>
      </c>
      <c r="E80" s="22"/>
      <c r="F80" s="12">
        <f t="shared" si="8"/>
        <v>0</v>
      </c>
    </row>
    <row r="81" spans="1:6" s="8" customFormat="1" ht="24" x14ac:dyDescent="0.25">
      <c r="A81" s="9">
        <f>MAX($A$5:A80)+1</f>
        <v>76</v>
      </c>
      <c r="B81" s="27" t="s">
        <v>79</v>
      </c>
      <c r="C81" s="9" t="s">
        <v>59</v>
      </c>
      <c r="D81" s="68">
        <v>1</v>
      </c>
      <c r="E81" s="22"/>
      <c r="F81" s="12">
        <f t="shared" si="8"/>
        <v>0</v>
      </c>
    </row>
    <row r="82" spans="1:6" s="8" customFormat="1" x14ac:dyDescent="0.25">
      <c r="A82" s="9">
        <f>MAX($A$5:A81)+1</f>
        <v>77</v>
      </c>
      <c r="B82" s="27" t="s">
        <v>150</v>
      </c>
      <c r="C82" s="9" t="s">
        <v>59</v>
      </c>
      <c r="D82" s="68">
        <v>1</v>
      </c>
      <c r="E82" s="22"/>
      <c r="F82" s="12">
        <f t="shared" si="8"/>
        <v>0</v>
      </c>
    </row>
    <row r="83" spans="1:6" s="8" customFormat="1" ht="60" x14ac:dyDescent="0.25">
      <c r="A83" s="9">
        <f>MAX($A$5:A82)+1</f>
        <v>78</v>
      </c>
      <c r="B83" s="21" t="s">
        <v>80</v>
      </c>
      <c r="C83" s="9" t="s">
        <v>59</v>
      </c>
      <c r="D83" s="68">
        <v>5</v>
      </c>
      <c r="E83" s="22"/>
      <c r="F83" s="12">
        <f t="shared" si="8"/>
        <v>0</v>
      </c>
    </row>
    <row r="84" spans="1:6" s="8" customFormat="1" ht="60" x14ac:dyDescent="0.25">
      <c r="A84" s="9">
        <f>MAX($A$5:A83)+1</f>
        <v>79</v>
      </c>
      <c r="B84" s="28" t="s">
        <v>81</v>
      </c>
      <c r="C84" s="9" t="s">
        <v>59</v>
      </c>
      <c r="D84" s="68">
        <v>5</v>
      </c>
      <c r="E84" s="22"/>
      <c r="F84" s="12">
        <f t="shared" si="8"/>
        <v>0</v>
      </c>
    </row>
    <row r="85" spans="1:6" s="8" customFormat="1" ht="14.25" x14ac:dyDescent="0.25">
      <c r="A85" s="9">
        <f>MAX($A$5:A84)+1</f>
        <v>80</v>
      </c>
      <c r="B85" s="29" t="s">
        <v>82</v>
      </c>
      <c r="C85" s="9" t="s">
        <v>71</v>
      </c>
      <c r="D85" s="68">
        <v>3</v>
      </c>
      <c r="E85" s="22"/>
      <c r="F85" s="12">
        <f t="shared" si="8"/>
        <v>0</v>
      </c>
    </row>
    <row r="86" spans="1:6" s="8" customFormat="1" ht="36" x14ac:dyDescent="0.25">
      <c r="A86" s="9">
        <f>MAX($A$5:A85)+1</f>
        <v>81</v>
      </c>
      <c r="B86" s="26" t="s">
        <v>83</v>
      </c>
      <c r="C86" s="9" t="s">
        <v>58</v>
      </c>
      <c r="D86" s="68">
        <v>32</v>
      </c>
      <c r="E86" s="22"/>
      <c r="F86" s="12">
        <f t="shared" si="8"/>
        <v>0</v>
      </c>
    </row>
    <row r="87" spans="1:6" s="8" customFormat="1" x14ac:dyDescent="0.25">
      <c r="A87" s="9">
        <f>MAX($A$5:A86)+1</f>
        <v>82</v>
      </c>
      <c r="B87" s="13" t="s">
        <v>84</v>
      </c>
      <c r="C87" s="9" t="s">
        <v>2</v>
      </c>
      <c r="D87" s="68">
        <v>630</v>
      </c>
      <c r="E87" s="11"/>
      <c r="F87" s="12">
        <f t="shared" ref="F87:F137" si="9">ROUND(D87*E87,2)</f>
        <v>0</v>
      </c>
    </row>
    <row r="88" spans="1:6" s="8" customFormat="1" x14ac:dyDescent="0.25">
      <c r="A88" s="9">
        <f>MAX($A$5:A87)+1</f>
        <v>83</v>
      </c>
      <c r="B88" s="13" t="s">
        <v>85</v>
      </c>
      <c r="C88" s="9" t="s">
        <v>1</v>
      </c>
      <c r="D88" s="68">
        <v>2</v>
      </c>
      <c r="E88" s="11"/>
      <c r="F88" s="12">
        <f t="shared" si="9"/>
        <v>0</v>
      </c>
    </row>
    <row r="89" spans="1:6" s="8" customFormat="1" x14ac:dyDescent="0.25">
      <c r="A89" s="9">
        <f>MAX($A$5:A88)+1</f>
        <v>84</v>
      </c>
      <c r="B89" s="13" t="s">
        <v>86</v>
      </c>
      <c r="C89" s="9" t="s">
        <v>1</v>
      </c>
      <c r="D89" s="68">
        <v>25</v>
      </c>
      <c r="E89" s="11"/>
      <c r="F89" s="12">
        <f t="shared" si="9"/>
        <v>0</v>
      </c>
    </row>
    <row r="90" spans="1:6" s="8" customFormat="1" x14ac:dyDescent="0.25">
      <c r="A90" s="9">
        <f>MAX($A$5:A89)+1</f>
        <v>85</v>
      </c>
      <c r="B90" s="13" t="s">
        <v>87</v>
      </c>
      <c r="C90" s="9" t="s">
        <v>2</v>
      </c>
      <c r="D90" s="68">
        <v>100</v>
      </c>
      <c r="E90" s="11"/>
      <c r="F90" s="12">
        <f t="shared" si="9"/>
        <v>0</v>
      </c>
    </row>
    <row r="91" spans="1:6" s="8" customFormat="1" x14ac:dyDescent="0.25">
      <c r="A91" s="9">
        <f>MAX($A$5:A90)+1</f>
        <v>86</v>
      </c>
      <c r="B91" s="30" t="s">
        <v>88</v>
      </c>
      <c r="C91" s="9" t="s">
        <v>2</v>
      </c>
      <c r="D91" s="68">
        <v>100</v>
      </c>
      <c r="E91" s="11"/>
      <c r="F91" s="12">
        <f t="shared" si="9"/>
        <v>0</v>
      </c>
    </row>
    <row r="92" spans="1:6" s="8" customFormat="1" x14ac:dyDescent="0.25">
      <c r="A92" s="9">
        <f>MAX($A$5:A91)+1</f>
        <v>87</v>
      </c>
      <c r="B92" s="13" t="s">
        <v>89</v>
      </c>
      <c r="C92" s="9" t="s">
        <v>2</v>
      </c>
      <c r="D92" s="68">
        <v>344</v>
      </c>
      <c r="E92" s="11"/>
      <c r="F92" s="12">
        <f t="shared" si="9"/>
        <v>0</v>
      </c>
    </row>
    <row r="93" spans="1:6" s="8" customFormat="1" x14ac:dyDescent="0.25">
      <c r="A93" s="9">
        <f>MAX($A$5:A92)+1</f>
        <v>88</v>
      </c>
      <c r="B93" s="13" t="s">
        <v>90</v>
      </c>
      <c r="C93" s="9" t="s">
        <v>2</v>
      </c>
      <c r="D93" s="68">
        <v>630</v>
      </c>
      <c r="E93" s="11"/>
      <c r="F93" s="12">
        <f t="shared" si="9"/>
        <v>0</v>
      </c>
    </row>
    <row r="94" spans="1:6" s="8" customFormat="1" x14ac:dyDescent="0.25">
      <c r="A94" s="9">
        <f>MAX($A$5:A93)+1</f>
        <v>89</v>
      </c>
      <c r="B94" s="30" t="s">
        <v>91</v>
      </c>
      <c r="C94" s="9" t="s">
        <v>2</v>
      </c>
      <c r="D94" s="68">
        <v>842</v>
      </c>
      <c r="E94" s="11"/>
      <c r="F94" s="12">
        <f t="shared" si="9"/>
        <v>0</v>
      </c>
    </row>
    <row r="95" spans="1:6" s="8" customFormat="1" x14ac:dyDescent="0.25">
      <c r="A95" s="9">
        <f>MAX($A$5:A94)+1</f>
        <v>90</v>
      </c>
      <c r="B95" s="30" t="s">
        <v>92</v>
      </c>
      <c r="C95" s="9" t="s">
        <v>2</v>
      </c>
      <c r="D95" s="68">
        <v>336</v>
      </c>
      <c r="E95" s="11"/>
      <c r="F95" s="12">
        <f t="shared" si="9"/>
        <v>0</v>
      </c>
    </row>
    <row r="96" spans="1:6" s="8" customFormat="1" x14ac:dyDescent="0.25">
      <c r="A96" s="9">
        <f>MAX($A$5:A95)+1</f>
        <v>91</v>
      </c>
      <c r="B96" s="30" t="s">
        <v>93</v>
      </c>
      <c r="C96" s="9" t="s">
        <v>2</v>
      </c>
      <c r="D96" s="68">
        <v>8</v>
      </c>
      <c r="E96" s="11"/>
      <c r="F96" s="12">
        <f t="shared" si="9"/>
        <v>0</v>
      </c>
    </row>
    <row r="97" spans="1:6" s="8" customFormat="1" x14ac:dyDescent="0.25">
      <c r="A97" s="9">
        <f>MAX($A$5:A96)+1</f>
        <v>92</v>
      </c>
      <c r="B97" s="13" t="s">
        <v>94</v>
      </c>
      <c r="C97" s="9" t="s">
        <v>2</v>
      </c>
      <c r="D97" s="68">
        <v>800</v>
      </c>
      <c r="E97" s="11"/>
      <c r="F97" s="12">
        <f t="shared" si="9"/>
        <v>0</v>
      </c>
    </row>
    <row r="98" spans="1:6" s="8" customFormat="1" x14ac:dyDescent="0.25">
      <c r="A98" s="9">
        <f>MAX($A$5:A97)+1</f>
        <v>93</v>
      </c>
      <c r="B98" s="31" t="s">
        <v>95</v>
      </c>
      <c r="C98" s="9" t="s">
        <v>2</v>
      </c>
      <c r="D98" s="68">
        <v>800</v>
      </c>
      <c r="E98" s="11"/>
      <c r="F98" s="12">
        <f t="shared" si="9"/>
        <v>0</v>
      </c>
    </row>
    <row r="99" spans="1:6" s="8" customFormat="1" x14ac:dyDescent="0.25">
      <c r="A99" s="9">
        <f>MAX($A$5:A98)+1</f>
        <v>94</v>
      </c>
      <c r="B99" s="13" t="s">
        <v>96</v>
      </c>
      <c r="C99" s="9" t="s">
        <v>1</v>
      </c>
      <c r="D99" s="68">
        <v>54</v>
      </c>
      <c r="E99" s="11"/>
      <c r="F99" s="12">
        <f t="shared" si="9"/>
        <v>0</v>
      </c>
    </row>
    <row r="100" spans="1:6" s="8" customFormat="1" x14ac:dyDescent="0.25">
      <c r="A100" s="9">
        <f>MAX($A$5:A99)+1</f>
        <v>95</v>
      </c>
      <c r="B100" s="30" t="s">
        <v>97</v>
      </c>
      <c r="C100" s="9" t="s">
        <v>1</v>
      </c>
      <c r="D100" s="68">
        <v>54</v>
      </c>
      <c r="E100" s="11"/>
      <c r="F100" s="12">
        <f t="shared" si="9"/>
        <v>0</v>
      </c>
    </row>
    <row r="101" spans="1:6" s="8" customFormat="1" x14ac:dyDescent="0.25">
      <c r="A101" s="9">
        <f>MAX($A$5:A100)+1</f>
        <v>96</v>
      </c>
      <c r="B101" s="13" t="s">
        <v>98</v>
      </c>
      <c r="C101" s="9" t="s">
        <v>1</v>
      </c>
      <c r="D101" s="68">
        <v>25</v>
      </c>
      <c r="E101" s="11"/>
      <c r="F101" s="12">
        <f t="shared" si="9"/>
        <v>0</v>
      </c>
    </row>
    <row r="102" spans="1:6" s="8" customFormat="1" x14ac:dyDescent="0.25">
      <c r="A102" s="9">
        <f>MAX($A$5:A101)+1</f>
        <v>97</v>
      </c>
      <c r="B102" s="30" t="s">
        <v>99</v>
      </c>
      <c r="C102" s="9" t="s">
        <v>1</v>
      </c>
      <c r="D102" s="68">
        <v>25</v>
      </c>
      <c r="E102" s="11"/>
      <c r="F102" s="12">
        <f t="shared" si="9"/>
        <v>0</v>
      </c>
    </row>
    <row r="103" spans="1:6" s="8" customFormat="1" x14ac:dyDescent="0.25">
      <c r="A103" s="9">
        <f>MAX($A$5:A102)+1</f>
        <v>98</v>
      </c>
      <c r="B103" s="13" t="s">
        <v>100</v>
      </c>
      <c r="C103" s="9" t="s">
        <v>1</v>
      </c>
      <c r="D103" s="68">
        <v>25</v>
      </c>
      <c r="E103" s="11"/>
      <c r="F103" s="12">
        <f t="shared" si="9"/>
        <v>0</v>
      </c>
    </row>
    <row r="104" spans="1:6" s="8" customFormat="1" x14ac:dyDescent="0.25">
      <c r="A104" s="9">
        <f>MAX($A$5:A103)+1</f>
        <v>99</v>
      </c>
      <c r="B104" s="30" t="s">
        <v>101</v>
      </c>
      <c r="C104" s="9" t="s">
        <v>1</v>
      </c>
      <c r="D104" s="68">
        <v>25</v>
      </c>
      <c r="E104" s="11"/>
      <c r="F104" s="12">
        <f t="shared" si="9"/>
        <v>0</v>
      </c>
    </row>
    <row r="105" spans="1:6" s="8" customFormat="1" x14ac:dyDescent="0.25">
      <c r="A105" s="9">
        <f>MAX($A$5:A104)+1</f>
        <v>100</v>
      </c>
      <c r="B105" s="30" t="s">
        <v>102</v>
      </c>
      <c r="C105" s="9" t="s">
        <v>1</v>
      </c>
      <c r="D105" s="68">
        <v>25</v>
      </c>
      <c r="E105" s="11"/>
      <c r="F105" s="12">
        <f t="shared" si="9"/>
        <v>0</v>
      </c>
    </row>
    <row r="106" spans="1:6" s="8" customFormat="1" x14ac:dyDescent="0.25">
      <c r="A106" s="9">
        <f>MAX($A$5:A105)+1</f>
        <v>101</v>
      </c>
      <c r="B106" s="30" t="s">
        <v>103</v>
      </c>
      <c r="C106" s="9" t="s">
        <v>1</v>
      </c>
      <c r="D106" s="68">
        <v>25</v>
      </c>
      <c r="E106" s="11"/>
      <c r="F106" s="12">
        <f t="shared" si="9"/>
        <v>0</v>
      </c>
    </row>
    <row r="107" spans="1:6" s="8" customFormat="1" x14ac:dyDescent="0.25">
      <c r="A107" s="9">
        <f>MAX($A$5:A106)+1</f>
        <v>102</v>
      </c>
      <c r="B107" s="13" t="s">
        <v>104</v>
      </c>
      <c r="C107" s="9" t="s">
        <v>1</v>
      </c>
      <c r="D107" s="68">
        <v>25</v>
      </c>
      <c r="E107" s="11"/>
      <c r="F107" s="12">
        <f t="shared" si="9"/>
        <v>0</v>
      </c>
    </row>
    <row r="108" spans="1:6" s="8" customFormat="1" x14ac:dyDescent="0.25">
      <c r="A108" s="9">
        <f>MAX($A$5:A107)+1</f>
        <v>103</v>
      </c>
      <c r="B108" s="30" t="s">
        <v>105</v>
      </c>
      <c r="C108" s="9" t="s">
        <v>1</v>
      </c>
      <c r="D108" s="68">
        <v>25</v>
      </c>
      <c r="E108" s="11"/>
      <c r="F108" s="12">
        <f t="shared" si="9"/>
        <v>0</v>
      </c>
    </row>
    <row r="109" spans="1:6" s="8" customFormat="1" x14ac:dyDescent="0.25">
      <c r="A109" s="9">
        <f>MAX($A$5:A108)+1</f>
        <v>104</v>
      </c>
      <c r="B109" s="30" t="s">
        <v>106</v>
      </c>
      <c r="C109" s="9" t="s">
        <v>1</v>
      </c>
      <c r="D109" s="68">
        <v>25</v>
      </c>
      <c r="E109" s="11"/>
      <c r="F109" s="12">
        <f t="shared" si="9"/>
        <v>0</v>
      </c>
    </row>
    <row r="110" spans="1:6" s="8" customFormat="1" x14ac:dyDescent="0.25">
      <c r="A110" s="9">
        <f>MAX($A$5:A109)+1</f>
        <v>105</v>
      </c>
      <c r="B110" s="13" t="s">
        <v>107</v>
      </c>
      <c r="C110" s="9" t="s">
        <v>1</v>
      </c>
      <c r="D110" s="68">
        <v>25</v>
      </c>
      <c r="E110" s="11"/>
      <c r="F110" s="12">
        <f t="shared" si="9"/>
        <v>0</v>
      </c>
    </row>
    <row r="111" spans="1:6" s="8" customFormat="1" x14ac:dyDescent="0.25">
      <c r="A111" s="9">
        <f>MAX($A$5:A110)+1</f>
        <v>106</v>
      </c>
      <c r="B111" s="30" t="s">
        <v>108</v>
      </c>
      <c r="C111" s="9" t="s">
        <v>1</v>
      </c>
      <c r="D111" s="68">
        <v>25</v>
      </c>
      <c r="E111" s="11"/>
      <c r="F111" s="12">
        <f t="shared" si="9"/>
        <v>0</v>
      </c>
    </row>
    <row r="112" spans="1:6" s="8" customFormat="1" x14ac:dyDescent="0.25">
      <c r="A112" s="9">
        <f>MAX($A$5:A111)+1</f>
        <v>107</v>
      </c>
      <c r="B112" s="13" t="s">
        <v>109</v>
      </c>
      <c r="C112" s="9" t="s">
        <v>1</v>
      </c>
      <c r="D112" s="68">
        <v>25</v>
      </c>
      <c r="E112" s="11"/>
      <c r="F112" s="12">
        <f t="shared" si="9"/>
        <v>0</v>
      </c>
    </row>
    <row r="113" spans="1:6" s="8" customFormat="1" x14ac:dyDescent="0.25">
      <c r="A113" s="9">
        <f>MAX($A$5:A112)+1</f>
        <v>108</v>
      </c>
      <c r="B113" s="30" t="s">
        <v>110</v>
      </c>
      <c r="C113" s="9" t="s">
        <v>1</v>
      </c>
      <c r="D113" s="68">
        <v>25</v>
      </c>
      <c r="E113" s="11"/>
      <c r="F113" s="12">
        <f t="shared" si="9"/>
        <v>0</v>
      </c>
    </row>
    <row r="114" spans="1:6" s="8" customFormat="1" x14ac:dyDescent="0.25">
      <c r="A114" s="9">
        <f>MAX($A$5:A113)+1</f>
        <v>109</v>
      </c>
      <c r="B114" s="13" t="s">
        <v>111</v>
      </c>
      <c r="C114" s="9" t="s">
        <v>112</v>
      </c>
      <c r="D114" s="68">
        <v>2</v>
      </c>
      <c r="E114" s="11"/>
      <c r="F114" s="12">
        <f t="shared" si="9"/>
        <v>0</v>
      </c>
    </row>
    <row r="115" spans="1:6" s="8" customFormat="1" x14ac:dyDescent="0.25">
      <c r="A115" s="9">
        <f>MAX($A$5:A114)+1</f>
        <v>110</v>
      </c>
      <c r="B115" s="30" t="s">
        <v>113</v>
      </c>
      <c r="C115" s="9" t="s">
        <v>112</v>
      </c>
      <c r="D115" s="68">
        <v>2</v>
      </c>
      <c r="E115" s="11"/>
      <c r="F115" s="12">
        <f t="shared" si="9"/>
        <v>0</v>
      </c>
    </row>
    <row r="116" spans="1:6" s="8" customFormat="1" x14ac:dyDescent="0.25">
      <c r="A116" s="9">
        <f>MAX($A$5:A115)+1</f>
        <v>111</v>
      </c>
      <c r="B116" s="30" t="s">
        <v>114</v>
      </c>
      <c r="C116" s="9" t="s">
        <v>1</v>
      </c>
      <c r="D116" s="68">
        <v>2</v>
      </c>
      <c r="E116" s="11"/>
      <c r="F116" s="12">
        <f t="shared" si="9"/>
        <v>0</v>
      </c>
    </row>
    <row r="117" spans="1:6" s="8" customFormat="1" x14ac:dyDescent="0.25">
      <c r="A117" s="9">
        <f>MAX($A$5:A116)+1</f>
        <v>112</v>
      </c>
      <c r="B117" s="30" t="s">
        <v>115</v>
      </c>
      <c r="C117" s="9" t="s">
        <v>1</v>
      </c>
      <c r="D117" s="68">
        <v>2</v>
      </c>
      <c r="E117" s="11"/>
      <c r="F117" s="12">
        <f t="shared" si="9"/>
        <v>0</v>
      </c>
    </row>
    <row r="118" spans="1:6" s="8" customFormat="1" x14ac:dyDescent="0.25">
      <c r="A118" s="9">
        <f>MAX($A$5:A117)+1</f>
        <v>113</v>
      </c>
      <c r="B118" s="30" t="s">
        <v>116</v>
      </c>
      <c r="C118" s="9" t="s">
        <v>1</v>
      </c>
      <c r="D118" s="68">
        <v>3</v>
      </c>
      <c r="E118" s="11"/>
      <c r="F118" s="12">
        <f t="shared" si="9"/>
        <v>0</v>
      </c>
    </row>
    <row r="119" spans="1:6" s="8" customFormat="1" x14ac:dyDescent="0.25">
      <c r="A119" s="9">
        <f>MAX($A$5:A118)+1</f>
        <v>114</v>
      </c>
      <c r="B119" s="76" t="s">
        <v>158</v>
      </c>
      <c r="C119" s="9" t="s">
        <v>1</v>
      </c>
      <c r="D119" s="68">
        <v>3</v>
      </c>
      <c r="E119" s="11"/>
      <c r="F119" s="12">
        <f t="shared" si="9"/>
        <v>0</v>
      </c>
    </row>
    <row r="120" spans="1:6" s="8" customFormat="1" x14ac:dyDescent="0.25">
      <c r="A120" s="9">
        <f>MAX($A$5:A119)+1</f>
        <v>115</v>
      </c>
      <c r="B120" s="30" t="s">
        <v>117</v>
      </c>
      <c r="C120" s="9" t="s">
        <v>112</v>
      </c>
      <c r="D120" s="68">
        <v>1</v>
      </c>
      <c r="E120" s="11"/>
      <c r="F120" s="12">
        <f t="shared" si="9"/>
        <v>0</v>
      </c>
    </row>
    <row r="121" spans="1:6" s="8" customFormat="1" x14ac:dyDescent="0.25">
      <c r="A121" s="9">
        <f>MAX($A$5:A120)+1</f>
        <v>116</v>
      </c>
      <c r="B121" s="30" t="s">
        <v>118</v>
      </c>
      <c r="C121" s="9" t="s">
        <v>1</v>
      </c>
      <c r="D121" s="68">
        <v>1</v>
      </c>
      <c r="E121" s="11"/>
      <c r="F121" s="12">
        <f t="shared" si="9"/>
        <v>0</v>
      </c>
    </row>
    <row r="122" spans="1:6" s="8" customFormat="1" x14ac:dyDescent="0.25">
      <c r="A122" s="9">
        <f>MAX($A$5:A121)+1</f>
        <v>117</v>
      </c>
      <c r="B122" s="30" t="s">
        <v>119</v>
      </c>
      <c r="C122" s="9" t="s">
        <v>1</v>
      </c>
      <c r="D122" s="68">
        <v>1</v>
      </c>
      <c r="E122" s="11"/>
      <c r="F122" s="12">
        <f t="shared" si="9"/>
        <v>0</v>
      </c>
    </row>
    <row r="123" spans="1:6" s="8" customFormat="1" x14ac:dyDescent="0.25">
      <c r="A123" s="9">
        <f>MAX($A$5:A122)+1</f>
        <v>118</v>
      </c>
      <c r="B123" s="30" t="s">
        <v>120</v>
      </c>
      <c r="C123" s="9" t="s">
        <v>1</v>
      </c>
      <c r="D123" s="68">
        <v>1</v>
      </c>
      <c r="E123" s="11"/>
      <c r="F123" s="12">
        <f t="shared" si="9"/>
        <v>0</v>
      </c>
    </row>
    <row r="124" spans="1:6" s="8" customFormat="1" x14ac:dyDescent="0.25">
      <c r="A124" s="9">
        <f>MAX($A$5:A123)+1</f>
        <v>119</v>
      </c>
      <c r="B124" s="30" t="s">
        <v>121</v>
      </c>
      <c r="C124" s="9" t="s">
        <v>1</v>
      </c>
      <c r="D124" s="68">
        <v>1</v>
      </c>
      <c r="E124" s="11"/>
      <c r="F124" s="12">
        <f t="shared" si="9"/>
        <v>0</v>
      </c>
    </row>
    <row r="125" spans="1:6" s="8" customFormat="1" x14ac:dyDescent="0.25">
      <c r="A125" s="9">
        <f>MAX($A$5:A124)+1</f>
        <v>120</v>
      </c>
      <c r="B125" s="30" t="s">
        <v>122</v>
      </c>
      <c r="C125" s="9" t="s">
        <v>1</v>
      </c>
      <c r="D125" s="68">
        <v>1</v>
      </c>
      <c r="E125" s="11"/>
      <c r="F125" s="12">
        <f t="shared" si="9"/>
        <v>0</v>
      </c>
    </row>
    <row r="126" spans="1:6" s="8" customFormat="1" x14ac:dyDescent="0.25">
      <c r="A126" s="9">
        <f>MAX($A$5:A125)+1</f>
        <v>121</v>
      </c>
      <c r="B126" s="30" t="s">
        <v>151</v>
      </c>
      <c r="C126" s="9" t="s">
        <v>1</v>
      </c>
      <c r="D126" s="68">
        <v>1</v>
      </c>
      <c r="E126" s="11"/>
      <c r="F126" s="12">
        <f t="shared" si="9"/>
        <v>0</v>
      </c>
    </row>
    <row r="127" spans="1:6" s="8" customFormat="1" x14ac:dyDescent="0.25">
      <c r="A127" s="9">
        <f>MAX($A$5:A126)+1</f>
        <v>122</v>
      </c>
      <c r="B127" s="13" t="s">
        <v>123</v>
      </c>
      <c r="C127" s="9" t="s">
        <v>112</v>
      </c>
      <c r="D127" s="68">
        <v>2</v>
      </c>
      <c r="E127" s="11"/>
      <c r="F127" s="12">
        <f t="shared" si="9"/>
        <v>0</v>
      </c>
    </row>
    <row r="128" spans="1:6" s="8" customFormat="1" x14ac:dyDescent="0.25">
      <c r="A128" s="9">
        <f>MAX($A$5:A127)+1</f>
        <v>123</v>
      </c>
      <c r="B128" s="30" t="s">
        <v>124</v>
      </c>
      <c r="C128" s="9" t="s">
        <v>1</v>
      </c>
      <c r="D128" s="68">
        <v>2</v>
      </c>
      <c r="E128" s="11"/>
      <c r="F128" s="12">
        <f t="shared" si="9"/>
        <v>0</v>
      </c>
    </row>
    <row r="129" spans="1:6" s="8" customFormat="1" x14ac:dyDescent="0.25">
      <c r="A129" s="9">
        <f>MAX($A$5:A128)+1</f>
        <v>124</v>
      </c>
      <c r="B129" s="30" t="s">
        <v>125</v>
      </c>
      <c r="C129" s="9" t="s">
        <v>112</v>
      </c>
      <c r="D129" s="68">
        <v>2</v>
      </c>
      <c r="E129" s="11"/>
      <c r="F129" s="12">
        <f t="shared" si="9"/>
        <v>0</v>
      </c>
    </row>
    <row r="130" spans="1:6" s="8" customFormat="1" x14ac:dyDescent="0.25">
      <c r="A130" s="9">
        <f>MAX($A$5:A129)+1</f>
        <v>125</v>
      </c>
      <c r="B130" s="13" t="s">
        <v>126</v>
      </c>
      <c r="C130" s="54" t="s">
        <v>15</v>
      </c>
      <c r="D130" s="68">
        <v>189</v>
      </c>
      <c r="E130" s="11"/>
      <c r="F130" s="12">
        <f t="shared" si="9"/>
        <v>0</v>
      </c>
    </row>
    <row r="131" spans="1:6" s="8" customFormat="1" ht="13.5" x14ac:dyDescent="0.25">
      <c r="A131" s="9">
        <f>MAX($A$5:A130)+1</f>
        <v>126</v>
      </c>
      <c r="B131" s="30" t="s">
        <v>127</v>
      </c>
      <c r="C131" s="9" t="s">
        <v>160</v>
      </c>
      <c r="D131" s="68">
        <v>18.899999999999999</v>
      </c>
      <c r="E131" s="11"/>
      <c r="F131" s="12">
        <f t="shared" si="9"/>
        <v>0</v>
      </c>
    </row>
    <row r="132" spans="1:6" s="8" customFormat="1" x14ac:dyDescent="0.25">
      <c r="A132" s="9">
        <f>MAX($A$5:A131)+1</f>
        <v>127</v>
      </c>
      <c r="B132" s="13" t="s">
        <v>128</v>
      </c>
      <c r="C132" s="9" t="s">
        <v>112</v>
      </c>
      <c r="D132" s="68">
        <v>27</v>
      </c>
      <c r="E132" s="11"/>
      <c r="F132" s="12">
        <f t="shared" si="9"/>
        <v>0</v>
      </c>
    </row>
    <row r="133" spans="1:6" s="8" customFormat="1" x14ac:dyDescent="0.25">
      <c r="A133" s="9">
        <f>MAX($A$5:A132)+1</f>
        <v>128</v>
      </c>
      <c r="B133" s="13" t="s">
        <v>129</v>
      </c>
      <c r="C133" s="9" t="s">
        <v>1</v>
      </c>
      <c r="D133" s="68">
        <v>1</v>
      </c>
      <c r="E133" s="11"/>
      <c r="F133" s="12">
        <f t="shared" si="9"/>
        <v>0</v>
      </c>
    </row>
    <row r="134" spans="1:6" s="8" customFormat="1" x14ac:dyDescent="0.25">
      <c r="A134" s="9">
        <f>MAX($A$5:A133)+1</f>
        <v>129</v>
      </c>
      <c r="B134" s="13" t="s">
        <v>130</v>
      </c>
      <c r="C134" s="9" t="s">
        <v>112</v>
      </c>
      <c r="D134" s="68">
        <v>1</v>
      </c>
      <c r="E134" s="11"/>
      <c r="F134" s="12">
        <f t="shared" si="9"/>
        <v>0</v>
      </c>
    </row>
    <row r="135" spans="1:6" s="8" customFormat="1" x14ac:dyDescent="0.25">
      <c r="A135" s="9">
        <f>MAX($A$5:A134)+1</f>
        <v>130</v>
      </c>
      <c r="B135" s="13" t="s">
        <v>131</v>
      </c>
      <c r="C135" s="9" t="s">
        <v>112</v>
      </c>
      <c r="D135" s="68">
        <v>1</v>
      </c>
      <c r="E135" s="11"/>
      <c r="F135" s="12">
        <f t="shared" si="9"/>
        <v>0</v>
      </c>
    </row>
    <row r="136" spans="1:6" s="8" customFormat="1" x14ac:dyDescent="0.25">
      <c r="A136" s="9">
        <f>MAX($A$5:A135)+1</f>
        <v>131</v>
      </c>
      <c r="B136" s="13" t="s">
        <v>132</v>
      </c>
      <c r="C136" s="9" t="s">
        <v>112</v>
      </c>
      <c r="D136" s="68">
        <v>1</v>
      </c>
      <c r="E136" s="11"/>
      <c r="F136" s="12">
        <f t="shared" si="9"/>
        <v>0</v>
      </c>
    </row>
    <row r="137" spans="1:6" s="8" customFormat="1" x14ac:dyDescent="0.25">
      <c r="A137" s="9">
        <f>MAX($A$5:A136)+1</f>
        <v>132</v>
      </c>
      <c r="B137" s="13" t="s">
        <v>133</v>
      </c>
      <c r="C137" s="9" t="s">
        <v>112</v>
      </c>
      <c r="D137" s="68">
        <v>1</v>
      </c>
      <c r="E137" s="11"/>
      <c r="F137" s="12">
        <f t="shared" si="9"/>
        <v>0</v>
      </c>
    </row>
    <row r="138" spans="1:6" s="8" customFormat="1" x14ac:dyDescent="0.25">
      <c r="A138" s="9"/>
      <c r="B138" s="50" t="s">
        <v>153</v>
      </c>
      <c r="C138" s="50"/>
      <c r="D138" s="71"/>
      <c r="E138" s="52"/>
      <c r="F138" s="72"/>
    </row>
    <row r="139" spans="1:6" s="8" customFormat="1" x14ac:dyDescent="0.25">
      <c r="A139" s="9">
        <f>MAX($A$5:A138)+1</f>
        <v>133</v>
      </c>
      <c r="B139" s="55" t="s">
        <v>10</v>
      </c>
      <c r="C139" s="54"/>
      <c r="D139" s="73"/>
      <c r="E139" s="11"/>
      <c r="F139" s="12"/>
    </row>
    <row r="140" spans="1:6" s="8" customFormat="1" x14ac:dyDescent="0.25">
      <c r="A140" s="9">
        <f>MAX($A$5:A139)+1</f>
        <v>134</v>
      </c>
      <c r="B140" s="56" t="s">
        <v>11</v>
      </c>
      <c r="C140" s="54" t="s">
        <v>12</v>
      </c>
      <c r="D140" s="74">
        <v>1</v>
      </c>
      <c r="E140" s="11"/>
      <c r="F140" s="12">
        <f t="shared" ref="F140:F144" si="10">ROUND(D140*E140,2)</f>
        <v>0</v>
      </c>
    </row>
    <row r="141" spans="1:6" s="8" customFormat="1" x14ac:dyDescent="0.25">
      <c r="A141" s="9">
        <f>MAX($A$5:A140)+1</f>
        <v>135</v>
      </c>
      <c r="B141" s="56" t="s">
        <v>13</v>
      </c>
      <c r="C141" s="54" t="s">
        <v>2</v>
      </c>
      <c r="D141" s="74">
        <v>542.27</v>
      </c>
      <c r="E141" s="11"/>
      <c r="F141" s="12">
        <f t="shared" si="10"/>
        <v>0</v>
      </c>
    </row>
    <row r="142" spans="1:6" s="8" customFormat="1" ht="24" x14ac:dyDescent="0.25">
      <c r="A142" s="9">
        <f>MAX($A$5:A141)+1</f>
        <v>136</v>
      </c>
      <c r="B142" s="57" t="s">
        <v>14</v>
      </c>
      <c r="C142" s="54" t="s">
        <v>15</v>
      </c>
      <c r="D142" s="74">
        <v>2216</v>
      </c>
      <c r="E142" s="11"/>
      <c r="F142" s="12">
        <f t="shared" si="10"/>
        <v>0</v>
      </c>
    </row>
    <row r="143" spans="1:6" s="8" customFormat="1" x14ac:dyDescent="0.25">
      <c r="A143" s="9">
        <f>MAX($A$5:A142)+1</f>
        <v>137</v>
      </c>
      <c r="B143" s="57" t="s">
        <v>154</v>
      </c>
      <c r="C143" s="54" t="s">
        <v>15</v>
      </c>
      <c r="D143" s="74">
        <v>4</v>
      </c>
      <c r="E143" s="11"/>
      <c r="F143" s="12">
        <f t="shared" si="10"/>
        <v>0</v>
      </c>
    </row>
    <row r="144" spans="1:6" s="8" customFormat="1" x14ac:dyDescent="0.25">
      <c r="A144" s="9">
        <f>MAX($A$5:A143)+1</f>
        <v>138</v>
      </c>
      <c r="B144" s="57" t="s">
        <v>155</v>
      </c>
      <c r="C144" s="54" t="s">
        <v>1</v>
      </c>
      <c r="D144" s="74">
        <v>1</v>
      </c>
      <c r="E144" s="11"/>
      <c r="F144" s="12">
        <f t="shared" si="10"/>
        <v>0</v>
      </c>
    </row>
    <row r="145" spans="1:6" s="8" customFormat="1" x14ac:dyDescent="0.25">
      <c r="A145" s="9">
        <f>MAX($A$5:A144)+1</f>
        <v>139</v>
      </c>
      <c r="B145" s="55" t="s">
        <v>17</v>
      </c>
      <c r="C145" s="54"/>
      <c r="D145" s="73"/>
      <c r="E145" s="11"/>
      <c r="F145" s="12"/>
    </row>
    <row r="146" spans="1:6" s="8" customFormat="1" ht="36" x14ac:dyDescent="0.25">
      <c r="A146" s="9">
        <f>MAX($A$5:A145)+1</f>
        <v>140</v>
      </c>
      <c r="B146" s="57" t="s">
        <v>19</v>
      </c>
      <c r="C146" s="54" t="s">
        <v>1</v>
      </c>
      <c r="D146" s="74">
        <v>2</v>
      </c>
      <c r="E146" s="11"/>
      <c r="F146" s="12">
        <f t="shared" ref="F146:F149" si="11">ROUND(D146*E146,2)</f>
        <v>0</v>
      </c>
    </row>
    <row r="147" spans="1:6" s="8" customFormat="1" ht="36" x14ac:dyDescent="0.25">
      <c r="A147" s="9">
        <f>MAX($A$5:A146)+1</f>
        <v>141</v>
      </c>
      <c r="B147" s="57" t="s">
        <v>20</v>
      </c>
      <c r="C147" s="54" t="s">
        <v>1</v>
      </c>
      <c r="D147" s="74">
        <v>3</v>
      </c>
      <c r="E147" s="11"/>
      <c r="F147" s="12">
        <f t="shared" si="11"/>
        <v>0</v>
      </c>
    </row>
    <row r="148" spans="1:6" s="8" customFormat="1" ht="24" x14ac:dyDescent="0.25">
      <c r="A148" s="9">
        <f>MAX($A$5:A147)+1</f>
        <v>142</v>
      </c>
      <c r="B148" s="57" t="s">
        <v>21</v>
      </c>
      <c r="C148" s="54" t="s">
        <v>2</v>
      </c>
      <c r="D148" s="74">
        <v>13</v>
      </c>
      <c r="E148" s="11"/>
      <c r="F148" s="12">
        <f t="shared" si="11"/>
        <v>0</v>
      </c>
    </row>
    <row r="149" spans="1:6" s="8" customFormat="1" ht="24" x14ac:dyDescent="0.25">
      <c r="A149" s="9">
        <f>MAX($A$5:A148)+1</f>
        <v>143</v>
      </c>
      <c r="B149" s="57" t="s">
        <v>22</v>
      </c>
      <c r="C149" s="54" t="s">
        <v>12</v>
      </c>
      <c r="D149" s="74">
        <v>1</v>
      </c>
      <c r="E149" s="11"/>
      <c r="F149" s="12">
        <f t="shared" si="11"/>
        <v>0</v>
      </c>
    </row>
    <row r="150" spans="1:6" s="8" customFormat="1" x14ac:dyDescent="0.25">
      <c r="A150" s="9">
        <f>MAX($A$5:A149)+1</f>
        <v>144</v>
      </c>
      <c r="B150" s="58" t="s">
        <v>23</v>
      </c>
      <c r="C150" s="54"/>
      <c r="D150" s="74"/>
      <c r="E150" s="11"/>
      <c r="F150" s="12"/>
    </row>
    <row r="151" spans="1:6" s="8" customFormat="1" ht="24" x14ac:dyDescent="0.25">
      <c r="A151" s="9">
        <f>MAX($A$5:A150)+1</f>
        <v>145</v>
      </c>
      <c r="B151" s="57" t="s">
        <v>24</v>
      </c>
      <c r="C151" s="54" t="s">
        <v>15</v>
      </c>
      <c r="D151" s="74">
        <v>2323</v>
      </c>
      <c r="E151" s="11"/>
      <c r="F151" s="12">
        <f t="shared" ref="F151:F153" si="12">ROUND(D151*E151,2)</f>
        <v>0</v>
      </c>
    </row>
    <row r="152" spans="1:6" s="8" customFormat="1" ht="37.5" x14ac:dyDescent="0.25">
      <c r="A152" s="9">
        <f>MAX($A$5:A151)+1</f>
        <v>146</v>
      </c>
      <c r="B152" s="57" t="s">
        <v>25</v>
      </c>
      <c r="C152" s="54" t="s">
        <v>15</v>
      </c>
      <c r="D152" s="74">
        <v>976</v>
      </c>
      <c r="E152" s="11"/>
      <c r="F152" s="12">
        <f t="shared" si="12"/>
        <v>0</v>
      </c>
    </row>
    <row r="153" spans="1:6" s="8" customFormat="1" ht="24" x14ac:dyDescent="0.25">
      <c r="A153" s="9">
        <f>MAX($A$5:A152)+1</f>
        <v>147</v>
      </c>
      <c r="B153" s="57" t="s">
        <v>156</v>
      </c>
      <c r="C153" s="54" t="s">
        <v>2</v>
      </c>
      <c r="D153" s="74">
        <v>120</v>
      </c>
      <c r="E153" s="11"/>
      <c r="F153" s="12">
        <f t="shared" si="12"/>
        <v>0</v>
      </c>
    </row>
    <row r="154" spans="1:6" s="8" customFormat="1" x14ac:dyDescent="0.25">
      <c r="A154" s="9">
        <f>MAX($A$5:A153)+1</f>
        <v>148</v>
      </c>
      <c r="B154" s="55" t="s">
        <v>28</v>
      </c>
      <c r="C154" s="59"/>
      <c r="D154" s="74"/>
      <c r="E154" s="11"/>
      <c r="F154" s="12"/>
    </row>
    <row r="155" spans="1:6" s="8" customFormat="1" x14ac:dyDescent="0.25">
      <c r="A155" s="9">
        <f>MAX($A$5:A154)+1</f>
        <v>149</v>
      </c>
      <c r="B155" s="55" t="s">
        <v>29</v>
      </c>
      <c r="C155" s="59"/>
      <c r="D155" s="74"/>
      <c r="E155" s="11"/>
      <c r="F155" s="12"/>
    </row>
    <row r="156" spans="1:6" s="8" customFormat="1" ht="24" x14ac:dyDescent="0.25">
      <c r="A156" s="9">
        <f>MAX($A$5:A155)+1</f>
        <v>150</v>
      </c>
      <c r="B156" s="60" t="s">
        <v>30</v>
      </c>
      <c r="C156" s="54" t="s">
        <v>27</v>
      </c>
      <c r="D156" s="74">
        <v>6.8</v>
      </c>
      <c r="E156" s="11"/>
      <c r="F156" s="12">
        <f t="shared" ref="F156:F159" si="13">ROUND(D156*E156,2)</f>
        <v>0</v>
      </c>
    </row>
    <row r="157" spans="1:6" s="8" customFormat="1" ht="36" x14ac:dyDescent="0.25">
      <c r="A157" s="9">
        <f>MAX($A$5:A156)+1</f>
        <v>151</v>
      </c>
      <c r="B157" s="60" t="s">
        <v>31</v>
      </c>
      <c r="C157" s="54" t="s">
        <v>27</v>
      </c>
      <c r="D157" s="74">
        <v>4.4000000000000004</v>
      </c>
      <c r="E157" s="11"/>
      <c r="F157" s="12">
        <f t="shared" si="13"/>
        <v>0</v>
      </c>
    </row>
    <row r="158" spans="1:6" s="8" customFormat="1" x14ac:dyDescent="0.25">
      <c r="A158" s="9">
        <f>MAX($A$5:A157)+1</f>
        <v>152</v>
      </c>
      <c r="B158" s="60" t="s">
        <v>32</v>
      </c>
      <c r="C158" s="54" t="s">
        <v>15</v>
      </c>
      <c r="D158" s="74">
        <v>10</v>
      </c>
      <c r="E158" s="11"/>
      <c r="F158" s="12">
        <f t="shared" si="13"/>
        <v>0</v>
      </c>
    </row>
    <row r="159" spans="1:6" s="8" customFormat="1" x14ac:dyDescent="0.25">
      <c r="A159" s="9">
        <f>MAX($A$5:A158)+1</f>
        <v>153</v>
      </c>
      <c r="B159" s="60" t="s">
        <v>33</v>
      </c>
      <c r="C159" s="54" t="s">
        <v>15</v>
      </c>
      <c r="D159" s="74">
        <v>10</v>
      </c>
      <c r="E159" s="11"/>
      <c r="F159" s="12">
        <f t="shared" si="13"/>
        <v>0</v>
      </c>
    </row>
    <row r="160" spans="1:6" s="8" customFormat="1" x14ac:dyDescent="0.25">
      <c r="A160" s="9">
        <f>MAX($A$5:A159)+1</f>
        <v>154</v>
      </c>
      <c r="B160" s="55" t="s">
        <v>34</v>
      </c>
      <c r="C160" s="54"/>
      <c r="D160" s="74"/>
      <c r="E160" s="11"/>
      <c r="F160" s="12"/>
    </row>
    <row r="161" spans="1:7" s="8" customFormat="1" ht="24" x14ac:dyDescent="0.25">
      <c r="A161" s="9">
        <f>MAX($A$5:A160)+1</f>
        <v>155</v>
      </c>
      <c r="B161" s="60" t="s">
        <v>35</v>
      </c>
      <c r="C161" s="54" t="s">
        <v>27</v>
      </c>
      <c r="D161" s="74">
        <v>2253</v>
      </c>
      <c r="E161" s="11"/>
      <c r="F161" s="12">
        <f t="shared" ref="F161:F166" si="14">ROUND(D161*E161,2)</f>
        <v>0</v>
      </c>
    </row>
    <row r="162" spans="1:7" s="8" customFormat="1" ht="36" x14ac:dyDescent="0.25">
      <c r="A162" s="9">
        <f>MAX($A$5:A161)+1</f>
        <v>156</v>
      </c>
      <c r="B162" s="60" t="s">
        <v>36</v>
      </c>
      <c r="C162" s="54" t="s">
        <v>27</v>
      </c>
      <c r="D162" s="74">
        <v>1452</v>
      </c>
      <c r="E162" s="11"/>
      <c r="F162" s="12">
        <f t="shared" si="14"/>
        <v>0</v>
      </c>
    </row>
    <row r="163" spans="1:7" s="8" customFormat="1" x14ac:dyDescent="0.25">
      <c r="A163" s="9">
        <f>MAX($A$5:A162)+1</f>
        <v>157</v>
      </c>
      <c r="B163" s="60" t="s">
        <v>32</v>
      </c>
      <c r="C163" s="54" t="s">
        <v>15</v>
      </c>
      <c r="D163" s="74">
        <v>3304</v>
      </c>
      <c r="E163" s="11"/>
      <c r="F163" s="12">
        <f t="shared" si="14"/>
        <v>0</v>
      </c>
    </row>
    <row r="164" spans="1:7" s="8" customFormat="1" x14ac:dyDescent="0.25">
      <c r="A164" s="9">
        <f>MAX($A$5:A163)+1</f>
        <v>158</v>
      </c>
      <c r="B164" s="60" t="s">
        <v>37</v>
      </c>
      <c r="C164" s="54" t="s">
        <v>15</v>
      </c>
      <c r="D164" s="74">
        <v>3209</v>
      </c>
      <c r="E164" s="11"/>
      <c r="F164" s="12">
        <f t="shared" si="14"/>
        <v>0</v>
      </c>
    </row>
    <row r="165" spans="1:7" s="8" customFormat="1" x14ac:dyDescent="0.25">
      <c r="A165" s="9">
        <f>MAX($A$5:A164)+1</f>
        <v>159</v>
      </c>
      <c r="B165" s="60" t="s">
        <v>38</v>
      </c>
      <c r="C165" s="54" t="s">
        <v>15</v>
      </c>
      <c r="D165" s="74">
        <v>2732</v>
      </c>
      <c r="E165" s="11"/>
      <c r="F165" s="12">
        <f t="shared" si="14"/>
        <v>0</v>
      </c>
    </row>
    <row r="166" spans="1:7" s="8" customFormat="1" ht="24" x14ac:dyDescent="0.25">
      <c r="A166" s="9">
        <f>MAX($A$5:A165)+1</f>
        <v>160</v>
      </c>
      <c r="B166" s="60" t="s">
        <v>39</v>
      </c>
      <c r="C166" s="54" t="s">
        <v>15</v>
      </c>
      <c r="D166" s="74">
        <v>477</v>
      </c>
      <c r="E166" s="11"/>
      <c r="F166" s="12">
        <f t="shared" si="14"/>
        <v>0</v>
      </c>
    </row>
    <row r="167" spans="1:7" s="8" customFormat="1" x14ac:dyDescent="0.25">
      <c r="A167" s="9">
        <f>MAX($A$5:A166)+1</f>
        <v>161</v>
      </c>
      <c r="B167" s="61" t="s">
        <v>40</v>
      </c>
      <c r="C167" s="54"/>
      <c r="D167" s="74"/>
      <c r="E167" s="11"/>
      <c r="F167" s="12"/>
    </row>
    <row r="168" spans="1:7" s="8" customFormat="1" ht="36" x14ac:dyDescent="0.25">
      <c r="A168" s="9">
        <f>MAX($A$5:A167)+1</f>
        <v>162</v>
      </c>
      <c r="B168" s="60" t="s">
        <v>43</v>
      </c>
      <c r="C168" s="54" t="s">
        <v>2</v>
      </c>
      <c r="D168" s="74">
        <v>27</v>
      </c>
      <c r="E168" s="11"/>
      <c r="F168" s="12">
        <f t="shared" ref="F168:F169" si="15">ROUND(D168*E168,2)</f>
        <v>0</v>
      </c>
    </row>
    <row r="169" spans="1:7" s="8" customFormat="1" ht="24" x14ac:dyDescent="0.25">
      <c r="A169" s="9">
        <f>MAX($A$5:A168)+1</f>
        <v>163</v>
      </c>
      <c r="B169" s="60" t="s">
        <v>44</v>
      </c>
      <c r="C169" s="54" t="s">
        <v>2</v>
      </c>
      <c r="D169" s="74">
        <v>3</v>
      </c>
      <c r="E169" s="11"/>
      <c r="F169" s="12">
        <f t="shared" si="15"/>
        <v>0</v>
      </c>
    </row>
    <row r="170" spans="1:7" s="8" customFormat="1" x14ac:dyDescent="0.25">
      <c r="A170" s="9">
        <f>MAX($A$5:A169)+1</f>
        <v>164</v>
      </c>
      <c r="B170" s="58" t="s">
        <v>50</v>
      </c>
      <c r="C170" s="54"/>
      <c r="D170" s="74"/>
      <c r="E170" s="11"/>
      <c r="F170" s="12"/>
    </row>
    <row r="171" spans="1:7" s="8" customFormat="1" ht="24" x14ac:dyDescent="0.25">
      <c r="A171" s="9">
        <f>MAX($A$5:A170)+1</f>
        <v>165</v>
      </c>
      <c r="B171" s="57" t="s">
        <v>157</v>
      </c>
      <c r="C171" s="54" t="s">
        <v>2</v>
      </c>
      <c r="D171" s="74">
        <v>22</v>
      </c>
      <c r="E171" s="11"/>
      <c r="F171" s="12">
        <f t="shared" ref="F171" si="16">ROUND(D171*E171,2)</f>
        <v>0</v>
      </c>
    </row>
    <row r="172" spans="1:7" ht="15" x14ac:dyDescent="0.25">
      <c r="A172" s="87" t="s">
        <v>140</v>
      </c>
      <c r="B172" s="87"/>
      <c r="C172" s="87"/>
      <c r="D172" s="87"/>
      <c r="E172" s="87"/>
      <c r="F172" s="75"/>
      <c r="G172"/>
    </row>
    <row r="173" spans="1:7" ht="15" x14ac:dyDescent="0.25">
      <c r="A173" s="87" t="s">
        <v>141</v>
      </c>
      <c r="B173" s="87"/>
      <c r="C173" s="87"/>
      <c r="D173" s="87"/>
      <c r="E173" s="87"/>
      <c r="F173" s="75"/>
      <c r="G173"/>
    </row>
    <row r="174" spans="1:7" ht="15" x14ac:dyDescent="0.25">
      <c r="A174" s="87" t="s">
        <v>144</v>
      </c>
      <c r="B174" s="87"/>
      <c r="C174" s="87"/>
      <c r="D174" s="87"/>
      <c r="E174" s="87"/>
      <c r="F174" s="75"/>
      <c r="G174"/>
    </row>
    <row r="175" spans="1:7" ht="15" x14ac:dyDescent="0.25">
      <c r="A175" s="87" t="s">
        <v>142</v>
      </c>
      <c r="B175" s="87"/>
      <c r="C175" s="87"/>
      <c r="D175" s="87"/>
      <c r="E175" s="87"/>
      <c r="F175" s="75"/>
      <c r="G175"/>
    </row>
    <row r="176" spans="1:7" ht="15" x14ac:dyDescent="0.25">
      <c r="A176" s="87" t="s">
        <v>143</v>
      </c>
      <c r="B176" s="87"/>
      <c r="C176" s="87"/>
      <c r="D176" s="87"/>
      <c r="E176" s="87"/>
      <c r="F176" s="75"/>
      <c r="G176"/>
    </row>
    <row r="177" spans="1:7" ht="15" x14ac:dyDescent="0.25">
      <c r="A177" s="32"/>
      <c r="B177" s="32"/>
      <c r="C177" s="34"/>
      <c r="D177" s="63"/>
      <c r="E177" s="34"/>
      <c r="F177" s="48"/>
      <c r="G177"/>
    </row>
    <row r="178" spans="1:7" x14ac:dyDescent="0.25">
      <c r="A178" s="33" t="s">
        <v>3</v>
      </c>
      <c r="B178" s="34"/>
      <c r="C178" s="35"/>
      <c r="D178" s="63"/>
      <c r="E178" s="1"/>
    </row>
    <row r="179" spans="1:7" x14ac:dyDescent="0.25">
      <c r="A179" s="1" t="s">
        <v>134</v>
      </c>
      <c r="B179" s="34"/>
      <c r="C179" s="35"/>
      <c r="D179" s="63"/>
      <c r="E179" s="1"/>
    </row>
    <row r="180" spans="1:7" x14ac:dyDescent="0.25">
      <c r="A180" s="1" t="s">
        <v>135</v>
      </c>
      <c r="B180" s="34"/>
      <c r="C180" s="35"/>
      <c r="D180" s="63"/>
      <c r="E180" s="1"/>
    </row>
    <row r="181" spans="1:7" x14ac:dyDescent="0.25">
      <c r="A181" s="33" t="s">
        <v>136</v>
      </c>
      <c r="B181" s="36"/>
      <c r="E181" s="36"/>
    </row>
    <row r="182" spans="1:7" x14ac:dyDescent="0.25">
      <c r="A182" s="86" t="s">
        <v>137</v>
      </c>
      <c r="B182" s="86"/>
      <c r="C182" s="86"/>
      <c r="D182" s="86"/>
      <c r="E182" s="86"/>
    </row>
    <row r="183" spans="1:7" x14ac:dyDescent="0.25">
      <c r="A183" s="86" t="s">
        <v>138</v>
      </c>
      <c r="B183" s="86"/>
      <c r="C183" s="86"/>
      <c r="D183" s="86"/>
      <c r="E183" s="86"/>
    </row>
    <row r="184" spans="1:7" x14ac:dyDescent="0.25">
      <c r="A184" s="38" t="s">
        <v>139</v>
      </c>
      <c r="B184" s="39"/>
      <c r="C184" s="40"/>
      <c r="E184" s="35"/>
    </row>
    <row r="185" spans="1:7" x14ac:dyDescent="0.25">
      <c r="A185" s="39"/>
      <c r="E185" s="1"/>
    </row>
    <row r="186" spans="1:7" ht="14.25" x14ac:dyDescent="0.25">
      <c r="A186" s="39"/>
      <c r="B186" s="82" t="s">
        <v>162</v>
      </c>
      <c r="C186" s="83"/>
      <c r="E186" s="1"/>
    </row>
    <row r="187" spans="1:7" x14ac:dyDescent="0.25">
      <c r="A187" s="39"/>
      <c r="B187" s="84"/>
      <c r="C187" s="85" t="s">
        <v>163</v>
      </c>
      <c r="E187" s="1"/>
    </row>
    <row r="188" spans="1:7" ht="14.25" x14ac:dyDescent="0.25">
      <c r="A188" s="39"/>
      <c r="B188" s="82" t="s">
        <v>164</v>
      </c>
      <c r="C188" s="83"/>
      <c r="E188" s="1"/>
    </row>
    <row r="189" spans="1:7" x14ac:dyDescent="0.25">
      <c r="A189" s="39"/>
      <c r="B189" s="84"/>
      <c r="C189" s="85" t="s">
        <v>163</v>
      </c>
      <c r="E189" s="1"/>
    </row>
    <row r="190" spans="1:7" x14ac:dyDescent="0.25">
      <c r="A190" s="39"/>
      <c r="B190" s="41"/>
      <c r="C190" s="39"/>
      <c r="D190" s="65"/>
    </row>
    <row r="191" spans="1:7" x14ac:dyDescent="0.25">
      <c r="A191" s="39"/>
      <c r="B191" s="41"/>
      <c r="C191" s="39"/>
      <c r="D191" s="65"/>
    </row>
    <row r="192" spans="1:7" x14ac:dyDescent="0.25">
      <c r="A192" s="39"/>
      <c r="B192" s="41"/>
      <c r="C192" s="39"/>
      <c r="D192" s="65"/>
    </row>
    <row r="193" spans="1:4" x14ac:dyDescent="0.25">
      <c r="A193" s="39"/>
      <c r="B193" s="41"/>
      <c r="C193" s="39"/>
      <c r="D193" s="65"/>
    </row>
    <row r="194" spans="1:4" x14ac:dyDescent="0.25">
      <c r="A194" s="39"/>
      <c r="B194" s="41"/>
      <c r="C194" s="39"/>
      <c r="D194" s="65"/>
    </row>
    <row r="195" spans="1:4" x14ac:dyDescent="0.25">
      <c r="A195" s="39"/>
      <c r="B195" s="42"/>
      <c r="C195" s="39"/>
      <c r="D195" s="65"/>
    </row>
    <row r="196" spans="1:4" x14ac:dyDescent="0.25">
      <c r="A196" s="39"/>
      <c r="B196" s="43"/>
      <c r="C196" s="39"/>
      <c r="D196" s="65"/>
    </row>
    <row r="197" spans="1:4" x14ac:dyDescent="0.25">
      <c r="A197" s="39"/>
      <c r="B197" s="43"/>
      <c r="C197" s="39"/>
      <c r="D197" s="65"/>
    </row>
    <row r="198" spans="1:4" x14ac:dyDescent="0.25">
      <c r="A198" s="39"/>
      <c r="B198" s="44"/>
      <c r="C198" s="45"/>
      <c r="D198" s="65"/>
    </row>
    <row r="199" spans="1:4" x14ac:dyDescent="0.25">
      <c r="A199" s="39"/>
      <c r="B199" s="46"/>
      <c r="C199" s="39"/>
      <c r="D199" s="65"/>
    </row>
    <row r="200" spans="1:4" x14ac:dyDescent="0.25">
      <c r="A200" s="39"/>
      <c r="B200" s="46"/>
      <c r="C200" s="39"/>
      <c r="D200" s="65"/>
    </row>
    <row r="201" spans="1:4" x14ac:dyDescent="0.25">
      <c r="A201" s="39"/>
      <c r="B201" s="41"/>
      <c r="C201" s="39"/>
      <c r="D201" s="65"/>
    </row>
    <row r="202" spans="1:4" x14ac:dyDescent="0.25">
      <c r="A202" s="39"/>
      <c r="B202" s="41"/>
      <c r="C202" s="39"/>
      <c r="D202" s="65"/>
    </row>
    <row r="203" spans="1:4" x14ac:dyDescent="0.25">
      <c r="A203" s="39"/>
      <c r="B203" s="41"/>
      <c r="C203" s="39"/>
      <c r="D203" s="65"/>
    </row>
    <row r="204" spans="1:4" x14ac:dyDescent="0.25">
      <c r="A204" s="47"/>
      <c r="B204" s="41"/>
      <c r="C204" s="39"/>
      <c r="D204" s="65"/>
    </row>
    <row r="205" spans="1:4" x14ac:dyDescent="0.25">
      <c r="A205" s="47"/>
      <c r="B205" s="41"/>
      <c r="C205" s="39"/>
      <c r="D205" s="65"/>
    </row>
    <row r="206" spans="1:4" x14ac:dyDescent="0.25">
      <c r="A206" s="39"/>
      <c r="B206" s="41"/>
      <c r="C206" s="39"/>
      <c r="D206" s="65"/>
    </row>
    <row r="207" spans="1:4" x14ac:dyDescent="0.25">
      <c r="A207" s="39"/>
      <c r="B207" s="41"/>
      <c r="C207" s="39"/>
      <c r="D207" s="65"/>
    </row>
    <row r="208" spans="1:4" x14ac:dyDescent="0.25">
      <c r="A208" s="39"/>
      <c r="B208" s="41"/>
      <c r="C208" s="39"/>
      <c r="D208" s="65"/>
    </row>
    <row r="209" spans="1:4" x14ac:dyDescent="0.25">
      <c r="A209" s="39"/>
      <c r="B209" s="41"/>
      <c r="C209" s="39"/>
      <c r="D209" s="65"/>
    </row>
    <row r="210" spans="1:4" x14ac:dyDescent="0.25">
      <c r="A210" s="43"/>
      <c r="B210" s="41"/>
      <c r="C210" s="39"/>
      <c r="D210" s="65"/>
    </row>
    <row r="211" spans="1:4" x14ac:dyDescent="0.25">
      <c r="A211" s="39"/>
      <c r="B211" s="41"/>
      <c r="C211" s="39"/>
      <c r="D211" s="65"/>
    </row>
    <row r="212" spans="1:4" x14ac:dyDescent="0.25">
      <c r="A212" s="47"/>
      <c r="B212" s="41"/>
      <c r="C212" s="39"/>
      <c r="D212" s="65"/>
    </row>
    <row r="213" spans="1:4" x14ac:dyDescent="0.25">
      <c r="A213" s="39"/>
      <c r="B213" s="41"/>
      <c r="C213" s="39"/>
      <c r="D213" s="65"/>
    </row>
    <row r="214" spans="1:4" x14ac:dyDescent="0.25">
      <c r="A214" s="39"/>
      <c r="B214" s="42"/>
      <c r="C214" s="39"/>
      <c r="D214" s="65"/>
    </row>
    <row r="215" spans="1:4" x14ac:dyDescent="0.25">
      <c r="A215" s="47"/>
      <c r="B215" s="41"/>
      <c r="C215" s="39"/>
      <c r="D215" s="65"/>
    </row>
    <row r="216" spans="1:4" x14ac:dyDescent="0.25">
      <c r="A216" s="39"/>
      <c r="B216" s="41"/>
      <c r="C216" s="39"/>
      <c r="D216" s="65"/>
    </row>
    <row r="217" spans="1:4" x14ac:dyDescent="0.25">
      <c r="A217" s="39"/>
      <c r="B217" s="41"/>
      <c r="C217" s="39"/>
      <c r="D217" s="65"/>
    </row>
  </sheetData>
  <mergeCells count="8">
    <mergeCell ref="A183:E183"/>
    <mergeCell ref="A172:E172"/>
    <mergeCell ref="A1:F1"/>
    <mergeCell ref="A173:E173"/>
    <mergeCell ref="A174:E174"/>
    <mergeCell ref="A175:E175"/>
    <mergeCell ref="A176:E176"/>
    <mergeCell ref="A182:E182"/>
  </mergeCells>
  <printOptions horizontalCentered="1"/>
  <pageMargins left="1.1811023622047245" right="0.78740157480314965" top="0.78740157480314965" bottom="0.78740157480314965" header="0.27559055118110237" footer="0.47244094488188981"/>
  <pageSetup paperSize="9" scale="74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Darbu_daudzumi</vt:lpstr>
      <vt:lpstr>Lapa2</vt:lpstr>
      <vt:lpstr>Lapa3</vt:lpstr>
      <vt:lpstr>Darbu_daudzumi!Print_Titles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</dc:creator>
  <cp:lastModifiedBy>IngaG</cp:lastModifiedBy>
  <cp:lastPrinted>2015-06-29T12:58:48Z</cp:lastPrinted>
  <dcterms:created xsi:type="dcterms:W3CDTF">2014-10-24T13:09:53Z</dcterms:created>
  <dcterms:modified xsi:type="dcterms:W3CDTF">2015-06-30T08:39:17Z</dcterms:modified>
</cp:coreProperties>
</file>