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2435" activeTab="2"/>
  </bookViews>
  <sheets>
    <sheet name="DARBU_IZMAKSAS I daļa" sheetId="1" r:id="rId1"/>
    <sheet name="KOPSAVILKUMS I daļa" sheetId="2" r:id="rId2"/>
    <sheet name="DARBU_IZMAKSAS II daļa" sheetId="3" r:id="rId3"/>
    <sheet name="KOPSAVILKUMS II daļa" sheetId="4" r:id="rId4"/>
  </sheets>
  <definedNames>
    <definedName name="_xlnm._FilterDatabase" localSheetId="0" hidden="1">'DARBU_IZMAKSAS I daļa'!$B$3:$F$152</definedName>
    <definedName name="_xlnm._FilterDatabase" localSheetId="2" hidden="1">'DARBU_IZMAKSAS II daļa'!$A$3:$G$118</definedName>
    <definedName name="_xlnm.Print_Titles" localSheetId="0">'DARBU_IZMAKSAS I daļa'!$3:$3</definedName>
    <definedName name="_xlnm.Print_Titles" localSheetId="2">'DARBU_IZMAKSAS II daļa'!$3:$3</definedName>
  </definedNames>
  <calcPr fullCalcOnLoad="1"/>
</workbook>
</file>

<file path=xl/sharedStrings.xml><?xml version="1.0" encoding="utf-8"?>
<sst xmlns="http://schemas.openxmlformats.org/spreadsheetml/2006/main" count="642" uniqueCount="340">
  <si>
    <t>Nr. p. k.</t>
  </si>
  <si>
    <t>Mērvienība</t>
  </si>
  <si>
    <t>m</t>
  </si>
  <si>
    <t>Darbu nosaukums</t>
  </si>
  <si>
    <t>gab.</t>
  </si>
  <si>
    <t>m²</t>
  </si>
  <si>
    <t>m³</t>
  </si>
  <si>
    <t>Daudzums</t>
  </si>
  <si>
    <t>Vienības cena, EUR</t>
  </si>
  <si>
    <t>Summa, EUR</t>
  </si>
  <si>
    <t>Piedāvātā līguma summa EUR bez PVN</t>
  </si>
  <si>
    <t>Piedāvātā līguma summa ar pasūtītāja rezervi EUR bez PVN</t>
  </si>
  <si>
    <t>PVN 21%</t>
  </si>
  <si>
    <t>Līguma summa ar pasūtītāja rezervi un PVN 21%</t>
  </si>
  <si>
    <t>Objekta izmaksas</t>
  </si>
  <si>
    <t>Sastādīja</t>
  </si>
  <si>
    <t>paraksts</t>
  </si>
  <si>
    <t>Pārbaudīja</t>
  </si>
  <si>
    <t xml:space="preserve">Pasūtītāja rezerve 5% </t>
  </si>
  <si>
    <t>Ceļu sadaļa</t>
  </si>
  <si>
    <t>Sagatavošanas darbi</t>
  </si>
  <si>
    <t>Trases nospraušana</t>
  </si>
  <si>
    <r>
      <t>m</t>
    </r>
    <r>
      <rPr>
        <vertAlign val="superscript"/>
        <sz val="8"/>
        <rFont val="Arial"/>
        <family val="2"/>
      </rPr>
      <t>2</t>
    </r>
  </si>
  <si>
    <r>
      <t>m</t>
    </r>
    <r>
      <rPr>
        <vertAlign val="superscript"/>
        <sz val="8"/>
        <rFont val="Arial"/>
        <family val="2"/>
      </rPr>
      <t>3</t>
    </r>
  </si>
  <si>
    <t>Ceļa zīmju demontāža</t>
  </si>
  <si>
    <t>Zemes klātne</t>
  </si>
  <si>
    <t>Ar saistvielām nesaistītas konstruktīvās kārtas</t>
  </si>
  <si>
    <t>Ar saistvielām saistītas konstruktīvās kārtas</t>
  </si>
  <si>
    <t>Aprīkojums</t>
  </si>
  <si>
    <t>kompl.</t>
  </si>
  <si>
    <t>Smilts</t>
  </si>
  <si>
    <t>Kabeļa gala apdares montāža</t>
  </si>
  <si>
    <t>Piedāvātā summa EUR bez PVN</t>
  </si>
  <si>
    <t>Piedāvātā summa ar pasūtītāja rezervi EUR bez PVN</t>
  </si>
  <si>
    <t>Summa ar pasūtītāja rezervi un PVN 21%</t>
  </si>
  <si>
    <t>apjoms</t>
  </si>
  <si>
    <t>Trases uzmērīšana un nospraušana</t>
  </si>
  <si>
    <t>ZEMES DARBI</t>
  </si>
  <si>
    <t>m2</t>
  </si>
  <si>
    <t>m3</t>
  </si>
  <si>
    <t>SAGATAVOŠANAS DARBI</t>
  </si>
  <si>
    <t>Apgaismojuma izbūve</t>
  </si>
  <si>
    <t>Brīdinājuma lenta</t>
  </si>
  <si>
    <t>Ventas ielas rekonstrukcija</t>
  </si>
  <si>
    <t>Rožu ielas rekonstrukcija</t>
  </si>
  <si>
    <t>Trases izspraušana un nostiprināšana dabā</t>
  </si>
  <si>
    <t>Koku zāģēšana, celmu laušana un transportēšana uz būvuzņēmēja atbērtni</t>
  </si>
  <si>
    <t>Celmu laušana un transportēšana uz būvuzņēmēja atbērtni</t>
  </si>
  <si>
    <t>Krūmu zāģēšana, celmu laušana un transportēšana uz būvuzņēmēja atbērtni</t>
  </si>
  <si>
    <t>Asfalta seguma frēzēšana 4-5cm biezumā un transportēšana uz būvuzņēmēja atbērtni</t>
  </si>
  <si>
    <t>Asfalta seguma nofrēzēšana brauktuvei vidēji 5cm biezumā</t>
  </si>
  <si>
    <t>Segas nesošās kārtas nojaukšana brauktuvei vidēji 15cm biezumā</t>
  </si>
  <si>
    <t>Betona bruģa segas nojaukšana ietvei vidēji 20cm biezumā un transportēšana uz būvuzņēmēja atbērtni</t>
  </si>
  <si>
    <t>Ielas betona apmales demontāža</t>
  </si>
  <si>
    <t>Grāvja tīrīšana grunti transportējot uz būvuzņēmēja atbērtni</t>
  </si>
  <si>
    <t>Satiksmes organizācija būvdarbu laikā</t>
  </si>
  <si>
    <t>Augu zemes noņemšana vidēji 45cm biezumā un transportēšana uz būvuzņēmēja atbērtni</t>
  </si>
  <si>
    <t>Vājas nestspējas grunts izstrāde</t>
  </si>
  <si>
    <t>Zemes klātnes ierakuma būvniecība</t>
  </si>
  <si>
    <t>Zemes klātnes uzbēruma būvniecība</t>
  </si>
  <si>
    <t>Zemes klātnes planēšana</t>
  </si>
  <si>
    <t>Liekās grunts transportēšana uz būvuzņēmēja atbērtni</t>
  </si>
  <si>
    <t>Salizturīgās kārtas (smilts, k.f.≥2.0m/dnn) būvniecība 50cm biezumā</t>
  </si>
  <si>
    <t>Salizturīgās kārtas (smilts, k.f.≥2.0m/dnn) būvniecība 30cm biezumā</t>
  </si>
  <si>
    <t>Nesaistītu minerālmateriālu pamata nesošās apakškārtas 0/63ps būvniecība 15cm biezumā  (N-IV klase)</t>
  </si>
  <si>
    <t>Nesaistītu minerālmateriālu pamata nesošās apakškārtas 0/63pn būvniecība h=15 biezumā  (N-IV klase)</t>
  </si>
  <si>
    <t>Nesaistītu minerālmateriālu pamata nesošās virskārtas 0/45 būvniecība 12cm biezumā (N-III klase)</t>
  </si>
  <si>
    <t>Nesaistītu minerālmateriālu pamata nesošās kārtas 0/45 būvniecība 10cm biezumā (N-IV klase)</t>
  </si>
  <si>
    <t>Nesaistītu minerālmateriālu pamata nesošās kārtas 0/45 būvniecība 15cm biezumā (N-IV klase)</t>
  </si>
  <si>
    <t>Nesaistītu minerālmateriālu pamata 0/45 būvniecība ietves betona apmalēm 10cm biezumā (N-IV klase)</t>
  </si>
  <si>
    <t>Nesaistītu minerālmateriālu seguma 0/32s būvniecība 8cm biezumā (N-III klase)</t>
  </si>
  <si>
    <t>Nesaistītu minerālmateriālu nomales 0/32s būvniecība 8cm biezumā (N-III klase)</t>
  </si>
  <si>
    <t>Nesaistītu minerālmateriālu nomales 0/32s būvniecība 5cm biezumā (N-IV klase)</t>
  </si>
  <si>
    <t>Nesaistītu minerālmateriālu pamata izlīdzinošās kārtas 0/16 būvniecība 5cm biezumā (N-IV klase)</t>
  </si>
  <si>
    <t>Nesaistītu minerālmateriālu 2/5 izlīdzinošās kārtas būvniecība 5cm biezumā</t>
  </si>
  <si>
    <t>Pamata nesošās virskārtas gruntēšana</t>
  </si>
  <si>
    <t>Asfalta kārtas gruntēšana</t>
  </si>
  <si>
    <t>Karstā asfalta apakškārtas AC 16 base būvniecība 4cm biezumā (S-IV klase)</t>
  </si>
  <si>
    <t>Karstā asfalta dilumkārtas AC 11 surf būvniecība 4cm biezumā (S-III klase)</t>
  </si>
  <si>
    <t>Karstā asfalta dilumkārtas AC 11 surf būvniecība 5cm biezumā (S-IV klase)</t>
  </si>
  <si>
    <t>Karstā asfalta dilumkārtas AC 8 surf būvniecība 4cm biezumā (S-IV klase)</t>
  </si>
  <si>
    <t>Konstrukcijas</t>
  </si>
  <si>
    <t>Ietves betona apmaļu 100.20.08. uzstādīšana uz betona pamata C16/20</t>
  </si>
  <si>
    <t>P/E dalāmās aizsargcaurules Ø=110mm būvniecība esošajiem kabeļiem</t>
  </si>
  <si>
    <t>P/E rezerves caurules Ø=110mm būvniecība</t>
  </si>
  <si>
    <t>Gāzes kapju regulēšana</t>
  </si>
  <si>
    <t>Sakaru kanalizācijas aku vāku nomaiņa uz peldošā tipa vākiem (40t) un regulēšana projektētā seguma līmenī (nepieciešamības gadījumā izbūvējot jaunas aku pārsedzes, aku grodus un betona gredzenus)</t>
  </si>
  <si>
    <t>Sakaru kanalizācijas aku vāku nomaiņa uz peldošā tipa vākiem (12t) un regulēšana projektētā seguma līmenī (nepieciešamības gadījumā izbūvējot jaunas aku pārsedzes, aku grodus un betona gredzenus)</t>
  </si>
  <si>
    <t>Sadzīves kanalizācijas aku vāku nomaiņa uz peldošā tipa vākiem (40t) un regulēšana projektētā seguma līmenī (nepieciešamības gadījumā izbūvējot jaunas aku pārsedzes, aku grodus un betona gredzenus)</t>
  </si>
  <si>
    <t>Sadzīves kanalizācijas aku vāku nomaiņa uz peldošā tipa vākiem (12t) un regulēšana projektētā seguma līmenī (nepieciešamības gadījumā izbūvējot jaunas aku pārsedzes, aku grodus un betona gredzenus)</t>
  </si>
  <si>
    <t>Ūdens vada aizbīdņu regulēšana projektētā seguma līmenī vai nomaiņa, ja tas nepieciešams</t>
  </si>
  <si>
    <t>Sausā betona maisījuma ar cementa/ smilts attiecību 1:8 būvniecība 5cm biezumā</t>
  </si>
  <si>
    <t>Betona bruģa (esošais materiāls) seguma būvniecība</t>
  </si>
  <si>
    <t>Dabīgā akmens bruģa nostiprinājuma (akmens izm. hor. 10-15cm, vert. 12-18 cm) būvniecība 15cm biezumā</t>
  </si>
  <si>
    <t>Esošās caurtekas tīrīšana Ø1.00m PK 10+00.63 (ASS-1)</t>
  </si>
  <si>
    <t>Plastmasas caurtekas posma izbūve Ø1.00m</t>
  </si>
  <si>
    <t>Būvbedres rakšana caurteku pamatnei</t>
  </si>
  <si>
    <t>Nesaistītu minerālmateriālu 0/16 pamatnes būvniecība zem caurtekas 20cm biezumā</t>
  </si>
  <si>
    <t>Caurtekas būvbedres aizbēršana ar smilti</t>
  </si>
  <si>
    <t>Ģeotekstila NW20 ieklāšana ar pārlaidumu 0.5m</t>
  </si>
  <si>
    <t>Caurtekas galu nogāžu nostiprināšana ar preterozijas paklāju SECUMAT vai analogu</t>
  </si>
  <si>
    <t>Nogāžu nostiprināšana ar laukakmeņiem betona C16/20 javā</t>
  </si>
  <si>
    <t>Grāvja gultnes nostiprināšana ar nesaistītu minerālmateriālu (20/40) bērumu 20cm biezumā</t>
  </si>
  <si>
    <t>Ceļa zīmju metāla balstu demontāža</t>
  </si>
  <si>
    <t>Ceļa zīmju metāla balstu uzstādīšana</t>
  </si>
  <si>
    <t>Ceļa zīmju metāla konsolveida balstu uzstādīšana</t>
  </si>
  <si>
    <t>Ceļa zīmes Nr.201 (350x350mm) uzstādīšana</t>
  </si>
  <si>
    <t>Ceļa zīmes Nr.206 uzstādīšana</t>
  </si>
  <si>
    <t>Ceļa zīmes Nr.415 (350mm) uzstādīšana</t>
  </si>
  <si>
    <t>Ceļa zīmes Nr.415A (350mm) uzstādīšana</t>
  </si>
  <si>
    <t>Esošas ceļa zīmes pārcelšana</t>
  </si>
  <si>
    <t>Esoša ceļa zīmes balsta pārcelšana</t>
  </si>
  <si>
    <t>Ielas nosaukuma zīmes uzstādīšana</t>
  </si>
  <si>
    <t>Signālstabiņa (Nr.917 un Nr.918) uzstādīšana</t>
  </si>
  <si>
    <t>Signālstabiņa (Nr.917 un Nr.918) pārcelšana</t>
  </si>
  <si>
    <t>Horizontālā apzīmējuma Nr.920 (b=0.10m, krāsa) uzklāšana</t>
  </si>
  <si>
    <t>Horizontālā apzīmējuma Nr.922 (krāsa, b=0.10m) uzklāšana</t>
  </si>
  <si>
    <t>Horizontālā apzīmējuma Nr.923 (krāsa, b=0.10m) uzklāšana</t>
  </si>
  <si>
    <t>Horizontālā apzīmējuma Nr.930 (krāsa, b=0.40m) uzklāšana</t>
  </si>
  <si>
    <t>Komunikāciju piesaistes stabiņa pārcelšana</t>
  </si>
  <si>
    <t>Gājēju aizsargnorobežojuma uzstādīšana</t>
  </si>
  <si>
    <t>Nogāžu nostiprināšana ar augu zemi 10cm biezumā</t>
  </si>
  <si>
    <t>Drenāžas sistēma</t>
  </si>
  <si>
    <t>Drenāžas caurules Ø110mm bez filtra uzstādīšana</t>
  </si>
  <si>
    <t>Drenāžas caurules Ø160mm bez filtra uzstādīšana</t>
  </si>
  <si>
    <t>Ģeotekstila Secutex 151/6 GRK 3 C ieklāšana ar pārlaidumu 0.5m</t>
  </si>
  <si>
    <t>Drenāžas kontrolakas Ø0.425m ar smilšu savācēju,peldošā tipa vāku, 25tn ķeta lūkas izbūve</t>
  </si>
  <si>
    <t>Restes uzstādīšana drenāžas izteces galā</t>
  </si>
  <si>
    <t>Nogāžu nostiprināšana ar laukakmeņiem betona C16/20 javā drenāžas caurules iztekas vietā</t>
  </si>
  <si>
    <t>Šķembu maisījuma 16/32 izbūve drenāžai</t>
  </si>
  <si>
    <t>PP caurules Ø200mm T8 klase uzstādīšana</t>
  </si>
  <si>
    <t>Tranšejas rakšana projektēto cauruļu PP Ø200mm  izbūvei</t>
  </si>
  <si>
    <t>Smilts pamatnes ierīkošana zem caurules PP Ø200mm h=0.15m</t>
  </si>
  <si>
    <t>Tranšejas aizbēršana ar smilti caurules PP Ø200mm  izbūvei</t>
  </si>
  <si>
    <t>Darbu apjoms</t>
  </si>
  <si>
    <t>Apgaismojuma armatūras montāža balstā</t>
  </si>
  <si>
    <t>Apgaismojuma balsta demontāža</t>
  </si>
  <si>
    <t>Apgaismojuma balsta montāža</t>
  </si>
  <si>
    <t>Apgaismojuma balsta konsoles montāža</t>
  </si>
  <si>
    <t>Apgaismojuma balsta pamata montāža</t>
  </si>
  <si>
    <t>Apgaismojuma armatūras demontāža</t>
  </si>
  <si>
    <t>Cauruļu montāža</t>
  </si>
  <si>
    <t>Esošo komunikāciju atšurfēšana</t>
  </si>
  <si>
    <t>Izpilddokumentācija un elektriskie mērījumi</t>
  </si>
  <si>
    <t>Kabeļa montāža balstā</t>
  </si>
  <si>
    <t>Kabeļa guldīšana tranšejā</t>
  </si>
  <si>
    <t>Kabeļa montāža caurulē</t>
  </si>
  <si>
    <t>Kabeļu gala apdares montāža 0.4kV</t>
  </si>
  <si>
    <t>Kabeļu savienošanas uzmavas montāža</t>
  </si>
  <si>
    <t>Trases nospraušana, digitālā uzmērīšana</t>
  </si>
  <si>
    <t>Tranšejas aizbēršana</t>
  </si>
  <si>
    <t>Tranšejas rakšana</t>
  </si>
  <si>
    <t>Tranšejas sagatavošana</t>
  </si>
  <si>
    <t>Materiālu saraksts</t>
  </si>
  <si>
    <t>Apgaismojuma armatūra SGS 102 ar Na-100W spuldzi</t>
  </si>
  <si>
    <t>Apgaismojuma staba L veida konsole 1,5/1,0/15</t>
  </si>
  <si>
    <t>Apgaismojuma staba T veida konsole 1,5/1,0/15</t>
  </si>
  <si>
    <t>Apgaismojuma staba gumijas blīve</t>
  </si>
  <si>
    <t>Apgaismojuma staba pamats P-1,3</t>
  </si>
  <si>
    <t>Apgaismojuma staba pieslēgspaile ar automātu</t>
  </si>
  <si>
    <t>Apgaismojuma stabs 6,5m</t>
  </si>
  <si>
    <t>Automāts 1f 6A "B"</t>
  </si>
  <si>
    <t>Caurule 750N d=50</t>
  </si>
  <si>
    <t>Caurule 450N d=50</t>
  </si>
  <si>
    <t>Kabelis AXPK 4x35</t>
  </si>
  <si>
    <t>Kabelis PPJ (MMJ) 3x1.5</t>
  </si>
  <si>
    <t>Kabeļu gala apdare 25-50mm  EPKT0031</t>
  </si>
  <si>
    <t>Kabeļu savienojuma uzmava SMOE 81516</t>
  </si>
  <si>
    <t>Kabeļu signāllenta MBN</t>
  </si>
  <si>
    <t>Sadalne LU-I korpuss</t>
  </si>
  <si>
    <t>Automāts 1f 13A "C"</t>
  </si>
  <si>
    <t>Krēslas slēdzis "STEINEL" nightmatic 3000 ar laika releju</t>
  </si>
  <si>
    <t>Magnēt. Palaid. uz DIN sliedes CL 02 7,5kW</t>
  </si>
  <si>
    <t>LU statne S</t>
  </si>
  <si>
    <t>Nosegkārba NK2</t>
  </si>
  <si>
    <t>1.1.</t>
  </si>
  <si>
    <t>2.3.</t>
  </si>
  <si>
    <t>1.2.</t>
  </si>
  <si>
    <t>3.1.</t>
  </si>
  <si>
    <t>1.3.</t>
  </si>
  <si>
    <t>7.2.</t>
  </si>
  <si>
    <r>
      <t>m</t>
    </r>
    <r>
      <rPr>
        <vertAlign val="superscript"/>
        <sz val="9"/>
        <rFont val="Arial"/>
        <family val="2"/>
      </rPr>
      <t>2</t>
    </r>
  </si>
  <si>
    <t>1.4.</t>
  </si>
  <si>
    <t>1.5.</t>
  </si>
  <si>
    <t>Esošās ietves demontāža, ieskaitot apmales, demontētā bruģa saglabāšana</t>
  </si>
  <si>
    <t>1.6.</t>
  </si>
  <si>
    <t>7.5.</t>
  </si>
  <si>
    <t>Esošās ietves pārbruģēšana ar esošo bruģi</t>
  </si>
  <si>
    <t>2.1.</t>
  </si>
  <si>
    <t>3.4.</t>
  </si>
  <si>
    <t>Augu zemes noņemšana, hvid=15cm</t>
  </si>
  <si>
    <t>2.2.</t>
  </si>
  <si>
    <t>8.6.</t>
  </si>
  <si>
    <t>Zaļās zonas ierīkošana, izmantojot esošo grunti un augu zemi, h=10cm, apsētu ar zāli</t>
  </si>
  <si>
    <t>Nogāžu nostiprināšana ar salmu- kokosa ģeopaklāju (neskaitot pārlaiduma posmus)</t>
  </si>
  <si>
    <t>Ietves segas izbūve (bruģa segums, prizma)</t>
  </si>
  <si>
    <t>Gultnes izstrāde, materiālu transportējot uz būvuzņēmēja atbērtni</t>
  </si>
  <si>
    <t>3.2.</t>
  </si>
  <si>
    <t>4.1.</t>
  </si>
  <si>
    <t>Uzbēruma izveide no "Ceļu specifikācijas 2014" atļautiem materiāliem</t>
  </si>
  <si>
    <t>3.3.</t>
  </si>
  <si>
    <t>4.2.</t>
  </si>
  <si>
    <t>Ģeotekstils  atbilstošs specifikāciju punktam 4.2.1. (neskaitot pārlaiduma posmus)</t>
  </si>
  <si>
    <t>5.1.</t>
  </si>
  <si>
    <t>Salizturīgā slāņa izbūve no drenējošas smilts vai citiem "Ceļu specifikācijas 2014" atļautiem materiāliem, h=30cm (Kf &gt;2m/dnn)</t>
  </si>
  <si>
    <t>3.5.</t>
  </si>
  <si>
    <t>5.2.</t>
  </si>
  <si>
    <t>Minerālmateriālu maisījuma 0/45 pamata izbūve 15 cm biezumā, N III</t>
  </si>
  <si>
    <t>3.6.</t>
  </si>
  <si>
    <t>Izlīdzinošā slāņa izbūve 3..5 cm biezumā no dolomīta atsijām 2/5</t>
  </si>
  <si>
    <t>3.7.</t>
  </si>
  <si>
    <t>Brūna bruģa seguma "Mozaīka" izbūve 6cm biezumā (10%)</t>
  </si>
  <si>
    <t>3.8.</t>
  </si>
  <si>
    <t>Sarkana bruģa seguma "Mozaīka" izbūve 6cm biezumā (15%)</t>
  </si>
  <si>
    <t>3.9.</t>
  </si>
  <si>
    <t>Pelēka bruģa seguma "Mozaīka" izbūve 6cm biezumā (75%)</t>
  </si>
  <si>
    <t>Nobrauktuves ceļa segas izbūve</t>
  </si>
  <si>
    <t>Ģeotekstils atbilstošs specifikāciju punktam 4.2.1 (neskaitot pārlaiduma posmus)</t>
  </si>
  <si>
    <t>4.3.</t>
  </si>
  <si>
    <t>Salizturīgā slāņa izbūve no drenējošas smilts vai citiem "Ceļu specifikācijas 2014" atļautiem materiāliem, h=30cm (Kf &gt; 2m/dnn)</t>
  </si>
  <si>
    <t>4.4.</t>
  </si>
  <si>
    <t>Minerālmateriālu maisījuma 0/45 pamata izbūve 13 cm biezumā, N IV</t>
  </si>
  <si>
    <t>4.5.</t>
  </si>
  <si>
    <t>Minerālmateriālu maisījuma 0/45 pamata izbūve 12 cm biezumā, N III</t>
  </si>
  <si>
    <t>4.6.</t>
  </si>
  <si>
    <t>Karstais asfalts AC 11 surf, h=5cm, S IV</t>
  </si>
  <si>
    <t>Ielas seguma izbūve</t>
  </si>
  <si>
    <t>Papildus šķembas 0/45 pie izbūvētajām apmalēm</t>
  </si>
  <si>
    <t>Esošās pamata kārtas profilēšana un sablīvēšana līdz 90Mpa</t>
  </si>
  <si>
    <t>5.3.</t>
  </si>
  <si>
    <t>Izlīdzinošā kārta - minerālmateriālu maisījums 0/45, hvid=10cm, NIII</t>
  </si>
  <si>
    <t>5.4.</t>
  </si>
  <si>
    <t>Karstais asfalts AC 11 surf, h=6cm, S III</t>
  </si>
  <si>
    <t>Laukakmens bruģa seguma izbūve</t>
  </si>
  <si>
    <t>6.1.</t>
  </si>
  <si>
    <t>6.2.</t>
  </si>
  <si>
    <t>6.3.</t>
  </si>
  <si>
    <t>6.5.</t>
  </si>
  <si>
    <t>Izlīdzinošā slāņa izbūve 5..10 cm biezumā no dolomīta atsijām 2/5</t>
  </si>
  <si>
    <t>6.6.</t>
  </si>
  <si>
    <t>Laukakmeņu bruģējums, d=10...20cm</t>
  </si>
  <si>
    <t>Karstā asfalta salaiduma posmu izbūve</t>
  </si>
  <si>
    <t>7.1.</t>
  </si>
  <si>
    <t>Asfaltbetona frēzēšana, h(vid)=6cm</t>
  </si>
  <si>
    <t>Minerālmateriālu salaiduma posma izbūve</t>
  </si>
  <si>
    <t>8.1.</t>
  </si>
  <si>
    <t>Minerālmateriālu maisījums 0/32s, hvid=15cm</t>
  </si>
  <si>
    <t>Cementbetona bortakmeņu montāža (ieskaitot betonu un šķembu pamatu)</t>
  </si>
  <si>
    <t>9.1.</t>
  </si>
  <si>
    <t>7.3.</t>
  </si>
  <si>
    <t>Cementbetona bortakmeņu 100.30.15. izbūve</t>
  </si>
  <si>
    <t>9.2.</t>
  </si>
  <si>
    <t>Cementbetona bortakmeņu 100.30/22.15. vai 100.22/30.15 izbūve</t>
  </si>
  <si>
    <t>9.3.</t>
  </si>
  <si>
    <t>Cementbetona bortakmeņu 100.30.15. izbūve, pielaistu 0cm augstumā</t>
  </si>
  <si>
    <t>9.4.</t>
  </si>
  <si>
    <t>Cementbetona bortakmeņu 100.15.8. izbūve</t>
  </si>
  <si>
    <t>Nomaļu uzpildīšana ar minerālmateriālu maisījumu 0/32s</t>
  </si>
  <si>
    <t>10.1.</t>
  </si>
  <si>
    <t>SATIKSMES ORGANIZĀCIJA</t>
  </si>
  <si>
    <t>11.1.</t>
  </si>
  <si>
    <t>Esošo zīmju pārcelšana</t>
  </si>
  <si>
    <t>11.2.</t>
  </si>
  <si>
    <t>8.4.</t>
  </si>
  <si>
    <t>922. apzīmējuma uzklāšana ar termoplastu</t>
  </si>
  <si>
    <t>11.3.</t>
  </si>
  <si>
    <t>931. apzīmējuma uzklāšana ar termoplastu</t>
  </si>
  <si>
    <t>11.4.</t>
  </si>
  <si>
    <t>933. apzīmējuma uzklāšana ar termoplastu</t>
  </si>
  <si>
    <t>11.5.</t>
  </si>
  <si>
    <t>Ceļa zīmju balstu uzstādīšana</t>
  </si>
  <si>
    <t>11.6.</t>
  </si>
  <si>
    <t>113. ceļazīmes uzstādīšana</t>
  </si>
  <si>
    <t>11.7.</t>
  </si>
  <si>
    <t>323. "30" ceļazīmes uzstādīšana</t>
  </si>
  <si>
    <t>11.8.</t>
  </si>
  <si>
    <t>530. ceļazīmes uzstādīšana</t>
  </si>
  <si>
    <t>11.9.</t>
  </si>
  <si>
    <t>531. ceļazīmes uzstādīšana</t>
  </si>
  <si>
    <t>11.10.</t>
  </si>
  <si>
    <t>809. ceļazīmes uzstādīšana</t>
  </si>
  <si>
    <t>11.11.</t>
  </si>
  <si>
    <t>811. ceļazīmes uzstādīšana</t>
  </si>
  <si>
    <t>11.12.</t>
  </si>
  <si>
    <t>843. ceļazīmes uzstādīšana</t>
  </si>
  <si>
    <t>11.13.</t>
  </si>
  <si>
    <t>Ātrumvaļņa izbūve no AC 11 surf, h=10cm</t>
  </si>
  <si>
    <t>KOMUNUIKĀCIJAS</t>
  </si>
  <si>
    <t>12.1.</t>
  </si>
  <si>
    <t>8.5.</t>
  </si>
  <si>
    <t>Lattelecom akas vāka pacelšana līdz projektētā seguma atzīmei (nepieciešamības gadījumā vāka nomaiņa)</t>
  </si>
  <si>
    <t>12.2.</t>
  </si>
  <si>
    <t>Ūdensvada akas vāka pacelšana līdz projektētā seguma augstuma atzīmei, vajadzības gadījumā vāka nomaiņa</t>
  </si>
  <si>
    <t>12.3.</t>
  </si>
  <si>
    <t>Kanalizācijas aku vāku līmeņošana, vajadzības gadījumā nomaiņa pret 40T peldošo vāku</t>
  </si>
  <si>
    <t>12.4.</t>
  </si>
  <si>
    <t>Gāzes vada kapju līmeņošana</t>
  </si>
  <si>
    <t>Asfaltbetona seguma demontāža, ar vecā materiāla aizvešanu uz būvuzņēmēja atbērtni</t>
  </si>
  <si>
    <t>Grants seguma demontāža , ar vecā materiāla aizvešanu uz būvuzņēmēja atbērtni</t>
  </si>
  <si>
    <t>Tranšejas rakšana, aizbēršana</t>
  </si>
  <si>
    <t>Bedres rakšana apgaismojuma balsta pamatam</t>
  </si>
  <si>
    <t>Caurules guldīšana tranšejā</t>
  </si>
  <si>
    <t>Aizsargcaurule EVOCAB HARD 110</t>
  </si>
  <si>
    <t>Aizsargcaurule EVOCAB HARD 75</t>
  </si>
  <si>
    <t>Kabeļa ievilkšana apgaismojuma balstā</t>
  </si>
  <si>
    <t>Kabelis NYY-J 3x1,5</t>
  </si>
  <si>
    <t>Kabeļa guldīšana tranšejā, ievilkšana aizsargcaurulē, balstu pamatos</t>
  </si>
  <si>
    <t>13.6.</t>
  </si>
  <si>
    <t>Brīdinājuma lentas uzklāšana</t>
  </si>
  <si>
    <t>Kabeļa gala apdare EPKT 0015</t>
  </si>
  <si>
    <t>Apgaismojuma balstu pamatu montāža</t>
  </si>
  <si>
    <t>Pamatne stabam P-1.3</t>
  </si>
  <si>
    <t>Gumijas blīve GB-RG</t>
  </si>
  <si>
    <t>Apgaismojuma balstu, konsoles montāža</t>
  </si>
  <si>
    <t>Apgaismojuma balsts ZLM 65/76</t>
  </si>
  <si>
    <t>Konsole  L-veida 2/1/15</t>
  </si>
  <si>
    <t>13.10.</t>
  </si>
  <si>
    <t>Gaismekļa montāža</t>
  </si>
  <si>
    <t>Gaismeklis SGS 102</t>
  </si>
  <si>
    <t>Spuldze Na 150W</t>
  </si>
  <si>
    <t>Automātslēdža montāža balstā uz DIN sliedes</t>
  </si>
  <si>
    <t>DIN sliede apgaismojuma balstā L=50mm</t>
  </si>
  <si>
    <t>Automātslēdzis 1f C6A</t>
  </si>
  <si>
    <t>Spaiļu montāža balstā</t>
  </si>
  <si>
    <t>Spaiļu komplekts SV15</t>
  </si>
  <si>
    <t>13.13.</t>
  </si>
  <si>
    <t>Smilts spilvena izveidošana</t>
  </si>
  <si>
    <t>Izolācijas pretestības mērījumi</t>
  </si>
  <si>
    <t>k-ts.</t>
  </si>
  <si>
    <t>Nodošanas dokumentācijas sagatavošana</t>
  </si>
  <si>
    <t>Ģeodēziskā kontrolkartēšana</t>
  </si>
  <si>
    <t>1. Materiālu apjomi doti sablīvētā veidā.</t>
  </si>
  <si>
    <t>2. Būvuzņēmējam jāvērtē visi nepieciešamie darbi, materiāli, būvmašīnas un transports, bez kā nevarētu būt iespējama darba daudzumu sarakstā minēto darbu tehnoloģiski pareiza, Pasūtītāja prasībām atbilstoša izpilde pilnā apjomā.</t>
  </si>
  <si>
    <t>3. Darba apjomus skatīt kopā ar plānu, tehniskajiem risinājumiem un pielikumiem.</t>
  </si>
  <si>
    <t>4.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</si>
  <si>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5. Ģeosintētisko materiālu apjoms uzrādīts bez pārlaiduma posmiem.</t>
  </si>
  <si>
    <t>Piezīmes:</t>
  </si>
  <si>
    <t>Specifikācijas Nr.</t>
  </si>
  <si>
    <t>Finanšu piedāvājums iepirkumā
"Rožu un Ventas ielas rekonstrukcija",
identifikācijas Nr. MND 2015/08,
I daļā</t>
  </si>
  <si>
    <r>
      <t>m</t>
    </r>
    <r>
      <rPr>
        <vertAlign val="superscript"/>
        <sz val="9"/>
        <color indexed="10"/>
        <rFont val="Arial"/>
        <family val="2"/>
      </rPr>
      <t>2</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</si>
</sst>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00"/>
    <numFmt numFmtId="179" formatCode="0.00000"/>
    <numFmt numFmtId="180" formatCode="0.0000"/>
    <numFmt numFmtId="181" formatCode="0.000"/>
    <numFmt numFmtId="182" formatCode="0.0%"/>
    <numFmt numFmtId="183" formatCode="0.0"/>
    <numFmt numFmtId="184" formatCode="00000"/>
    <numFmt numFmtId="185" formatCode="#,##0.000"/>
    <numFmt numFmtId="186" formatCode="#,##0.0000"/>
    <numFmt numFmtId="187" formatCode="#,##0.0"/>
    <numFmt numFmtId="188" formatCode="yyyy\.mm\.dd\.;@"/>
    <numFmt numFmtId="189" formatCode="0.00;[Red]0.00"/>
    <numFmt numFmtId="190" formatCode="#,##0.00_ ;\-#,##0.00\ "/>
    <numFmt numFmtId="191" formatCode="0;[Red]0"/>
    <numFmt numFmtId="192" formatCode="[$-426]dddd\,\ yyyy&quot;. gada &quot;d\.\ mmmm"/>
  </numFmts>
  <fonts count="61">
    <font>
      <sz val="11"/>
      <color indexed="8"/>
      <name val="Calibri"/>
      <family val="2"/>
    </font>
    <font>
      <sz val="10"/>
      <name val="Arial"/>
      <family val="0"/>
    </font>
    <font>
      <b/>
      <sz val="9"/>
      <name val="Arial"/>
      <family val="2"/>
    </font>
    <font>
      <sz val="9"/>
      <name val="Arial"/>
      <family val="2"/>
    </font>
    <font>
      <b/>
      <i/>
      <sz val="10"/>
      <name val="Arial"/>
      <family val="2"/>
    </font>
    <font>
      <b/>
      <sz val="10"/>
      <name val="Arial"/>
      <family val="2"/>
    </font>
    <font>
      <b/>
      <sz val="8"/>
      <name val="Arial"/>
      <family val="2"/>
    </font>
    <font>
      <b/>
      <sz val="11"/>
      <name val="Time New Roman"/>
      <family val="0"/>
    </font>
    <font>
      <sz val="10"/>
      <name val="Helv"/>
      <family val="0"/>
    </font>
    <font>
      <b/>
      <i/>
      <sz val="11"/>
      <name val="Arial"/>
      <family val="2"/>
    </font>
    <font>
      <sz val="11"/>
      <name val="Arial"/>
      <family val="2"/>
    </font>
    <font>
      <sz val="8"/>
      <name val="Arial"/>
      <family val="2"/>
    </font>
    <font>
      <sz val="12"/>
      <name val="Arial"/>
      <family val="2"/>
    </font>
    <font>
      <b/>
      <sz val="10"/>
      <name val="Arial Narrow"/>
      <family val="2"/>
    </font>
    <font>
      <vertAlign val="superscript"/>
      <sz val="8"/>
      <name val="Arial"/>
      <family val="2"/>
    </font>
    <font>
      <sz val="10"/>
      <color indexed="8"/>
      <name val="Arial"/>
      <family val="2"/>
    </font>
    <font>
      <b/>
      <sz val="8"/>
      <color indexed="8"/>
      <name val="Arial"/>
      <family val="2"/>
    </font>
    <font>
      <b/>
      <u val="single"/>
      <sz val="8"/>
      <name val="Arial"/>
      <family val="2"/>
    </font>
    <font>
      <b/>
      <i/>
      <sz val="9"/>
      <name val="Arial"/>
      <family val="2"/>
    </font>
    <font>
      <vertAlign val="superscript"/>
      <sz val="9"/>
      <name val="Arial"/>
      <family val="2"/>
    </font>
    <font>
      <vertAlign val="superscrip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
      <left/>
      <right/>
      <top/>
      <bottom style="thin"/>
    </border>
    <border>
      <left style="thin"/>
      <right>
        <color indexed="63"/>
      </right>
      <top style="thin"/>
      <bottom style="thin"/>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vertical="center" wrapText="1"/>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16">
    <xf numFmtId="0" fontId="0" fillId="0" borderId="0" xfId="0" applyAlignment="1">
      <alignment/>
    </xf>
    <xf numFmtId="0" fontId="1" fillId="0" borderId="0" xfId="59" applyFont="1" applyFill="1" applyBorder="1" applyAlignment="1">
      <alignment horizontal="center" vertical="center"/>
      <protection/>
    </xf>
    <xf numFmtId="0" fontId="4" fillId="0" borderId="0" xfId="59" applyFont="1" applyFill="1" applyBorder="1" applyAlignment="1">
      <alignment horizontal="left" vertical="center"/>
      <protection/>
    </xf>
    <xf numFmtId="1" fontId="1" fillId="0" borderId="0" xfId="59" applyNumberFormat="1" applyFont="1" applyFill="1" applyBorder="1" applyAlignment="1">
      <alignment horizontal="center" vertical="center"/>
      <protection/>
    </xf>
    <xf numFmtId="0" fontId="1" fillId="0" borderId="0" xfId="59" applyFont="1" applyFill="1" applyBorder="1" applyAlignment="1">
      <alignment horizontal="left" vertical="center"/>
      <protection/>
    </xf>
    <xf numFmtId="183" fontId="1" fillId="0" borderId="0" xfId="59" applyNumberFormat="1" applyFont="1" applyFill="1" applyBorder="1" applyAlignment="1">
      <alignment horizontal="center" vertical="center"/>
      <protection/>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1" fillId="0" borderId="0" xfId="59" applyFont="1" applyFill="1" applyAlignment="1">
      <alignment vertical="center"/>
      <protection/>
    </xf>
    <xf numFmtId="0" fontId="1" fillId="0" borderId="0" xfId="0" applyFont="1" applyFill="1" applyAlignment="1">
      <alignment vertical="center"/>
    </xf>
    <xf numFmtId="4" fontId="3" fillId="0" borderId="10" xfId="0" applyNumberFormat="1" applyFont="1" applyFill="1" applyBorder="1" applyAlignment="1">
      <alignment horizontal="right" vertical="center"/>
    </xf>
    <xf numFmtId="0" fontId="2" fillId="0" borderId="0" xfId="59" applyFont="1" applyFill="1" applyBorder="1" applyAlignment="1">
      <alignment horizontal="right" vertical="center"/>
      <protection/>
    </xf>
    <xf numFmtId="0" fontId="1" fillId="0" borderId="0" xfId="59" applyFont="1" applyFill="1" applyAlignment="1">
      <alignment horizontal="right" vertical="center"/>
      <protection/>
    </xf>
    <xf numFmtId="4" fontId="1" fillId="0" borderId="0" xfId="59" applyNumberFormat="1" applyFont="1" applyFill="1" applyAlignment="1">
      <alignment vertical="center"/>
      <protection/>
    </xf>
    <xf numFmtId="16" fontId="1" fillId="0" borderId="0" xfId="59" applyNumberFormat="1" applyFont="1" applyFill="1" applyBorder="1" applyAlignment="1">
      <alignment horizontal="center" vertical="center"/>
      <protection/>
    </xf>
    <xf numFmtId="0" fontId="2" fillId="33" borderId="11" xfId="59" applyFont="1" applyFill="1" applyBorder="1" applyAlignment="1">
      <alignment vertical="center" wrapText="1"/>
      <protection/>
    </xf>
    <xf numFmtId="0" fontId="2" fillId="33" borderId="11" xfId="59" applyFont="1" applyFill="1" applyBorder="1" applyAlignment="1">
      <alignment vertical="center"/>
      <protection/>
    </xf>
    <xf numFmtId="2" fontId="2" fillId="33" borderId="11" xfId="59" applyNumberFormat="1" applyFont="1" applyFill="1" applyBorder="1" applyAlignment="1">
      <alignment vertical="center"/>
      <protection/>
    </xf>
    <xf numFmtId="4" fontId="2" fillId="33" borderId="11" xfId="59" applyNumberFormat="1" applyFont="1" applyFill="1" applyBorder="1" applyAlignment="1">
      <alignment vertical="center" wrapText="1"/>
      <protection/>
    </xf>
    <xf numFmtId="4" fontId="3" fillId="0" borderId="12" xfId="0" applyNumberFormat="1" applyFont="1" applyFill="1" applyBorder="1" applyAlignment="1">
      <alignment horizontal="right" vertical="center"/>
    </xf>
    <xf numFmtId="4" fontId="3" fillId="0" borderId="12" xfId="59" applyNumberFormat="1" applyFont="1" applyFill="1" applyBorder="1" applyAlignment="1">
      <alignment horizontal="right" vertical="center"/>
      <protection/>
    </xf>
    <xf numFmtId="4" fontId="3" fillId="0" borderId="13" xfId="0" applyNumberFormat="1" applyFont="1" applyFill="1" applyBorder="1" applyAlignment="1">
      <alignment horizontal="right" vertical="center"/>
    </xf>
    <xf numFmtId="0" fontId="2" fillId="0" borderId="13" xfId="59" applyFont="1" applyFill="1" applyBorder="1" applyAlignment="1">
      <alignment horizontal="right" vertical="center"/>
      <protection/>
    </xf>
    <xf numFmtId="0" fontId="4" fillId="0" borderId="0" xfId="63" applyFont="1" applyBorder="1" applyAlignment="1">
      <alignment horizontal="left"/>
      <protection/>
    </xf>
    <xf numFmtId="188" fontId="4" fillId="0" borderId="0" xfId="63" applyNumberFormat="1" applyFont="1" applyBorder="1" applyAlignment="1">
      <alignment horizontal="center" vertical="center" wrapText="1"/>
      <protection/>
    </xf>
    <xf numFmtId="191" fontId="9" fillId="0" borderId="0" xfId="58" applyNumberFormat="1" applyFont="1" applyFill="1" applyBorder="1" applyAlignment="1">
      <alignment horizontal="center" vertical="center"/>
      <protection/>
    </xf>
    <xf numFmtId="191" fontId="9" fillId="0" borderId="0" xfId="58" applyNumberFormat="1" applyFont="1" applyFill="1" applyBorder="1" applyAlignment="1">
      <alignment horizontal="right" vertical="center"/>
      <protection/>
    </xf>
    <xf numFmtId="189" fontId="9" fillId="0" borderId="0" xfId="58" applyNumberFormat="1" applyFont="1" applyFill="1" applyBorder="1" applyAlignment="1">
      <alignment horizontal="center" vertical="center"/>
      <protection/>
    </xf>
    <xf numFmtId="0" fontId="10" fillId="0" borderId="0" xfId="58" applyFont="1" applyFill="1" applyAlignment="1">
      <alignment horizontal="left" vertical="center"/>
      <protection/>
    </xf>
    <xf numFmtId="189" fontId="10" fillId="0" borderId="14" xfId="58" applyNumberFormat="1" applyFont="1" applyFill="1" applyBorder="1" applyAlignment="1">
      <alignment horizontal="center" vertical="center"/>
      <protection/>
    </xf>
    <xf numFmtId="0" fontId="3" fillId="0" borderId="0" xfId="58" applyFont="1" applyFill="1" applyAlignment="1">
      <alignment horizontal="center" vertical="center"/>
      <protection/>
    </xf>
    <xf numFmtId="189" fontId="11" fillId="0" borderId="0" xfId="58" applyNumberFormat="1" applyFont="1" applyFill="1" applyAlignment="1">
      <alignment horizontal="center" vertical="center"/>
      <protection/>
    </xf>
    <xf numFmtId="0" fontId="1" fillId="0" borderId="0" xfId="58" applyFont="1" applyFill="1" applyAlignment="1">
      <alignment horizontal="center" vertical="center"/>
      <protection/>
    </xf>
    <xf numFmtId="0" fontId="1" fillId="0" borderId="0" xfId="58" applyFont="1" applyFill="1">
      <alignment/>
      <protection/>
    </xf>
    <xf numFmtId="4" fontId="1" fillId="0" borderId="10" xfId="63" applyNumberFormat="1" applyFont="1" applyBorder="1" applyAlignment="1">
      <alignment horizontal="center" vertical="center" wrapText="1"/>
      <protection/>
    </xf>
    <xf numFmtId="189" fontId="1" fillId="0" borderId="10" xfId="63" applyNumberFormat="1" applyFont="1" applyBorder="1" applyAlignment="1">
      <alignment horizontal="center" vertical="center" wrapText="1"/>
      <protection/>
    </xf>
    <xf numFmtId="190" fontId="1" fillId="0" borderId="10" xfId="63" applyNumberFormat="1" applyFont="1" applyBorder="1" applyAlignment="1">
      <alignment horizontal="center" vertical="center" wrapText="1"/>
      <protection/>
    </xf>
    <xf numFmtId="188" fontId="5" fillId="0" borderId="10" xfId="63" applyNumberFormat="1" applyFont="1" applyBorder="1" applyAlignment="1">
      <alignment horizontal="center" vertical="center" wrapText="1"/>
      <protection/>
    </xf>
    <xf numFmtId="0" fontId="11" fillId="0" borderId="10" xfId="62" applyFont="1" applyFill="1" applyBorder="1" applyAlignment="1">
      <alignment horizontal="left" wrapText="1"/>
      <protection/>
    </xf>
    <xf numFmtId="2" fontId="11" fillId="0" borderId="10" xfId="62" applyNumberFormat="1" applyFont="1" applyBorder="1" applyAlignment="1">
      <alignment horizontal="center" vertical="center"/>
      <protection/>
    </xf>
    <xf numFmtId="0" fontId="11" fillId="0" borderId="10" xfId="62" applyFont="1" applyFill="1" applyBorder="1" applyAlignment="1">
      <alignment horizontal="left"/>
      <protection/>
    </xf>
    <xf numFmtId="0" fontId="2" fillId="34" borderId="15" xfId="0" applyFont="1" applyFill="1" applyBorder="1" applyAlignment="1">
      <alignment horizontal="centerContinuous" vertical="center"/>
    </xf>
    <xf numFmtId="0" fontId="2" fillId="34" borderId="16" xfId="0" applyFont="1" applyFill="1" applyBorder="1" applyAlignment="1">
      <alignment horizontal="centerContinuous" vertical="center"/>
    </xf>
    <xf numFmtId="0" fontId="2" fillId="34" borderId="12" xfId="0" applyFont="1" applyFill="1" applyBorder="1" applyAlignment="1">
      <alignment horizontal="centerContinuous" vertical="center"/>
    </xf>
    <xf numFmtId="49" fontId="13" fillId="0" borderId="10" xfId="0" applyNumberFormat="1" applyFont="1" applyFill="1" applyBorder="1" applyAlignment="1">
      <alignment horizontal="center"/>
    </xf>
    <xf numFmtId="49" fontId="11" fillId="35" borderId="10" xfId="62" applyNumberFormat="1" applyFont="1" applyFill="1" applyBorder="1" applyAlignment="1">
      <alignment horizontal="center"/>
      <protection/>
    </xf>
    <xf numFmtId="0" fontId="1" fillId="0" borderId="0" xfId="59" applyFont="1" applyFill="1" applyAlignment="1">
      <alignment horizontal="center" vertical="center"/>
      <protection/>
    </xf>
    <xf numFmtId="0" fontId="1" fillId="0" borderId="0" xfId="59" applyFont="1" applyFill="1" applyBorder="1" applyAlignment="1">
      <alignment horizontal="center" vertical="center"/>
      <protection/>
    </xf>
    <xf numFmtId="0" fontId="2" fillId="33" borderId="11" xfId="59" applyFont="1" applyFill="1" applyBorder="1" applyAlignment="1">
      <alignment horizontal="center" vertical="center" wrapText="1"/>
      <protection/>
    </xf>
    <xf numFmtId="4" fontId="6" fillId="0" borderId="10" xfId="62" applyNumberFormat="1" applyFont="1" applyFill="1" applyBorder="1" applyAlignment="1">
      <alignment horizontal="center" vertical="center"/>
      <protection/>
    </xf>
    <xf numFmtId="4" fontId="2" fillId="34" borderId="16" xfId="0" applyNumberFormat="1" applyFont="1" applyFill="1" applyBorder="1" applyAlignment="1">
      <alignment horizontal="centerContinuous" vertical="center"/>
    </xf>
    <xf numFmtId="4" fontId="2" fillId="34" borderId="12" xfId="0" applyNumberFormat="1" applyFont="1" applyFill="1" applyBorder="1" applyAlignment="1">
      <alignment horizontal="centerContinuous" vertical="center"/>
    </xf>
    <xf numFmtId="49" fontId="11" fillId="0" borderId="0" xfId="62" applyNumberFormat="1" applyFont="1" applyFill="1" applyBorder="1" applyAlignment="1">
      <alignment horizontal="center" vertical="center"/>
      <protection/>
    </xf>
    <xf numFmtId="0" fontId="11" fillId="0" borderId="0" xfId="62" applyFont="1" applyFill="1" applyBorder="1" applyAlignment="1">
      <alignment horizontal="left"/>
      <protection/>
    </xf>
    <xf numFmtId="0" fontId="11" fillId="0" borderId="0" xfId="62" applyNumberFormat="1" applyFont="1" applyFill="1" applyBorder="1" applyAlignment="1">
      <alignment horizontal="center"/>
      <protection/>
    </xf>
    <xf numFmtId="4" fontId="16" fillId="0" borderId="0" xfId="64" applyNumberFormat="1" applyFont="1" applyFill="1" applyBorder="1" applyAlignment="1">
      <alignment horizontal="center" vertical="center" wrapText="1"/>
      <protection/>
    </xf>
    <xf numFmtId="4" fontId="3" fillId="0" borderId="0" xfId="0" applyNumberFormat="1" applyFont="1" applyFill="1" applyBorder="1" applyAlignment="1">
      <alignment horizontal="right" vertical="center"/>
    </xf>
    <xf numFmtId="4" fontId="3" fillId="0" borderId="10" xfId="59" applyNumberFormat="1" applyFont="1" applyFill="1" applyBorder="1" applyAlignment="1">
      <alignment horizontal="right" vertical="center"/>
      <protection/>
    </xf>
    <xf numFmtId="0" fontId="1" fillId="0" borderId="10" xfId="0" applyFont="1" applyFill="1" applyBorder="1" applyAlignment="1">
      <alignment vertical="center"/>
    </xf>
    <xf numFmtId="2" fontId="3" fillId="0" borderId="10" xfId="0" applyNumberFormat="1" applyFont="1" applyFill="1" applyBorder="1" applyAlignment="1">
      <alignment horizontal="center" vertical="center"/>
    </xf>
    <xf numFmtId="0" fontId="1" fillId="0" borderId="10" xfId="59" applyFont="1" applyFill="1" applyBorder="1" applyAlignment="1">
      <alignment vertical="center"/>
      <protection/>
    </xf>
    <xf numFmtId="4" fontId="2" fillId="0" borderId="10" xfId="0" applyNumberFormat="1" applyFont="1" applyFill="1" applyBorder="1" applyAlignment="1">
      <alignment horizontal="center" vertical="center"/>
    </xf>
    <xf numFmtId="2" fontId="5" fillId="0" borderId="10" xfId="0" applyNumberFormat="1" applyFont="1" applyFill="1" applyBorder="1" applyAlignment="1">
      <alignment vertical="center" wrapText="1" shrinkToFit="1"/>
    </xf>
    <xf numFmtId="0" fontId="1" fillId="0" borderId="10" xfId="59" applyFont="1" applyFill="1" applyBorder="1" applyAlignment="1">
      <alignment horizontal="center" vertical="center"/>
      <protection/>
    </xf>
    <xf numFmtId="0" fontId="1" fillId="0" borderId="10" xfId="59" applyFont="1" applyFill="1" applyBorder="1" applyAlignment="1">
      <alignment horizontal="left" vertical="center"/>
      <protection/>
    </xf>
    <xf numFmtId="1" fontId="1" fillId="0" borderId="10" xfId="59" applyNumberFormat="1" applyFont="1" applyFill="1" applyBorder="1" applyAlignment="1">
      <alignment horizontal="center" vertical="center"/>
      <protection/>
    </xf>
    <xf numFmtId="0" fontId="2" fillId="0" borderId="10" xfId="59" applyFont="1" applyFill="1" applyBorder="1" applyAlignment="1">
      <alignment horizontal="right" vertical="center"/>
      <protection/>
    </xf>
    <xf numFmtId="183" fontId="1" fillId="0" borderId="10" xfId="59" applyNumberFormat="1" applyFont="1" applyFill="1" applyBorder="1" applyAlignment="1">
      <alignment horizontal="center" vertical="center"/>
      <protection/>
    </xf>
    <xf numFmtId="0" fontId="4" fillId="0" borderId="10" xfId="59" applyFont="1" applyFill="1" applyBorder="1" applyAlignment="1">
      <alignment horizontal="left" vertical="center"/>
      <protection/>
    </xf>
    <xf numFmtId="0" fontId="1" fillId="0" borderId="0" xfId="59" applyFont="1" applyFill="1" applyAlignment="1">
      <alignment horizontal="left" vertical="center" wrapText="1"/>
      <protection/>
    </xf>
    <xf numFmtId="0" fontId="2" fillId="34" borderId="15" xfId="0" applyFont="1" applyFill="1" applyBorder="1" applyAlignment="1">
      <alignment horizontal="center" vertical="center"/>
    </xf>
    <xf numFmtId="0" fontId="6" fillId="0" borderId="10" xfId="58" applyFont="1" applyFill="1" applyBorder="1" applyAlignment="1">
      <alignment horizontal="center" vertical="center" wrapText="1"/>
      <protection/>
    </xf>
    <xf numFmtId="0" fontId="17" fillId="0" borderId="10" xfId="58" applyFont="1" applyFill="1" applyBorder="1" applyAlignment="1">
      <alignment horizontal="center" vertical="center" wrapText="1"/>
      <protection/>
    </xf>
    <xf numFmtId="0" fontId="11" fillId="0" borderId="10" xfId="58" applyFont="1" applyFill="1" applyBorder="1" applyAlignment="1">
      <alignment horizontal="center" vertical="center" wrapText="1"/>
      <protection/>
    </xf>
    <xf numFmtId="2" fontId="11" fillId="0" borderId="10" xfId="58" applyNumberFormat="1" applyFont="1" applyFill="1" applyBorder="1" applyAlignment="1">
      <alignment horizontal="center" vertical="center" wrapText="1"/>
      <protection/>
    </xf>
    <xf numFmtId="0" fontId="11" fillId="0" borderId="10" xfId="58" applyFont="1" applyFill="1" applyBorder="1" applyAlignment="1">
      <alignment horizontal="left" vertical="center" wrapText="1"/>
      <protection/>
    </xf>
    <xf numFmtId="0" fontId="11" fillId="0" borderId="10" xfId="58" applyFont="1" applyFill="1" applyBorder="1" applyAlignment="1">
      <alignment horizontal="left" vertical="center"/>
      <protection/>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3" fontId="11" fillId="0" borderId="10"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183" fontId="11" fillId="0" borderId="10" xfId="58"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18"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xf>
    <xf numFmtId="0" fontId="18" fillId="0" borderId="10" xfId="0" applyFont="1" applyFill="1" applyBorder="1" applyAlignment="1">
      <alignment horizontal="left" vertical="center"/>
    </xf>
    <xf numFmtId="1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xf>
    <xf numFmtId="2" fontId="6" fillId="0" borderId="10" xfId="58" applyNumberFormat="1" applyFont="1" applyFill="1" applyBorder="1" applyAlignment="1">
      <alignment horizontal="center" vertical="center" wrapText="1"/>
      <protection/>
    </xf>
    <xf numFmtId="4" fontId="6" fillId="0" borderId="10" xfId="58" applyNumberFormat="1" applyFont="1" applyFill="1" applyBorder="1" applyAlignment="1">
      <alignment horizontal="center" vertical="center" wrapText="1"/>
      <protection/>
    </xf>
    <xf numFmtId="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2" fontId="3" fillId="0" borderId="0" xfId="59" applyNumberFormat="1" applyFont="1" applyFill="1" applyBorder="1" applyAlignment="1">
      <alignment horizontal="right" vertical="center"/>
      <protection/>
    </xf>
    <xf numFmtId="0" fontId="3" fillId="0" borderId="0" xfId="59" applyFont="1" applyFill="1" applyBorder="1" applyAlignment="1">
      <alignment vertical="center"/>
      <protection/>
    </xf>
    <xf numFmtId="0" fontId="1" fillId="0" borderId="0" xfId="59" applyFont="1" applyFill="1" applyAlignment="1">
      <alignment vertical="center" wrapText="1"/>
      <protection/>
    </xf>
    <xf numFmtId="0" fontId="6" fillId="33" borderId="11" xfId="59" applyFont="1" applyFill="1" applyBorder="1" applyAlignment="1">
      <alignment horizontal="center" vertical="center" wrapText="1"/>
      <protection/>
    </xf>
    <xf numFmtId="2" fontId="11" fillId="0" borderId="10" xfId="62" applyNumberFormat="1" applyFont="1" applyBorder="1" applyAlignment="1">
      <alignment vertical="center"/>
      <protection/>
    </xf>
    <xf numFmtId="4" fontId="60" fillId="0" borderId="10" xfId="0" applyNumberFormat="1" applyFont="1" applyFill="1" applyBorder="1" applyAlignment="1">
      <alignment horizontal="center" vertical="center"/>
    </xf>
    <xf numFmtId="0" fontId="12" fillId="0" borderId="0" xfId="59" applyFont="1" applyFill="1" applyAlignment="1">
      <alignment horizontal="center" vertical="center"/>
      <protection/>
    </xf>
    <xf numFmtId="0" fontId="1" fillId="0" borderId="15" xfId="63" applyFont="1" applyBorder="1" applyAlignment="1">
      <alignment horizontal="right"/>
      <protection/>
    </xf>
    <xf numFmtId="0" fontId="1" fillId="0" borderId="12" xfId="63" applyFont="1" applyBorder="1" applyAlignment="1">
      <alignment horizontal="right"/>
      <protection/>
    </xf>
    <xf numFmtId="0" fontId="7" fillId="0" borderId="0" xfId="58" applyFont="1" applyFill="1" applyBorder="1" applyAlignment="1">
      <alignment horizontal="center" vertical="center" wrapText="1"/>
      <protection/>
    </xf>
    <xf numFmtId="0" fontId="5" fillId="0" borderId="15" xfId="63" applyFont="1" applyBorder="1" applyAlignment="1">
      <alignment horizontal="center" vertical="center"/>
      <protection/>
    </xf>
    <xf numFmtId="0" fontId="5" fillId="0" borderId="12" xfId="63" applyFont="1" applyBorder="1" applyAlignment="1">
      <alignment horizontal="center" vertical="center"/>
      <protection/>
    </xf>
    <xf numFmtId="0" fontId="1" fillId="0" borderId="15" xfId="63" applyFont="1" applyBorder="1" applyAlignment="1">
      <alignment horizontal="left"/>
      <protection/>
    </xf>
    <xf numFmtId="0" fontId="1" fillId="0" borderId="12" xfId="63" applyFont="1" applyBorder="1" applyAlignment="1">
      <alignment horizontal="left"/>
      <protection/>
    </xf>
    <xf numFmtId="0" fontId="1" fillId="0" borderId="15" xfId="63" applyFont="1" applyBorder="1" applyAlignment="1">
      <alignment horizontal="right" vertical="center" wrapText="1"/>
      <protection/>
    </xf>
    <xf numFmtId="0" fontId="1" fillId="0" borderId="12" xfId="63" applyFont="1" applyBorder="1" applyAlignment="1">
      <alignment horizontal="right" vertical="center" wrapText="1"/>
      <protection/>
    </xf>
    <xf numFmtId="0" fontId="1" fillId="0" borderId="0" xfId="59" applyFont="1" applyFill="1" applyAlignment="1">
      <alignment horizontal="left" vertical="center" wrapText="1"/>
      <protection/>
    </xf>
    <xf numFmtId="0" fontId="2" fillId="0" borderId="0" xfId="59" applyFont="1" applyFill="1" applyAlignment="1">
      <alignment horizontal="left"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2" xfId="58"/>
    <cellStyle name="Normal 2" xfId="59"/>
    <cellStyle name="Normal 34" xfId="60"/>
    <cellStyle name="Normal 35" xfId="61"/>
    <cellStyle name="Normal 4" xfId="62"/>
    <cellStyle name="Normal_Sheet1" xfId="63"/>
    <cellStyle name="Normal_Sheet2" xfId="64"/>
    <cellStyle name="Note" xfId="65"/>
    <cellStyle name="Output" xfId="66"/>
    <cellStyle name="Percent" xfId="67"/>
    <cellStyle name="Title" xfId="68"/>
    <cellStyle name="Total" xfId="69"/>
    <cellStyle name="Warning Text" xfId="70"/>
  </cellStyles>
  <dxfs count="2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F152"/>
  <sheetViews>
    <sheetView zoomScale="115" zoomScaleNormal="115" zoomScalePageLayoutView="115" workbookViewId="0" topLeftCell="A141">
      <selection activeCell="G103" sqref="G103"/>
    </sheetView>
  </sheetViews>
  <sheetFormatPr defaultColWidth="9.00390625" defaultRowHeight="15"/>
  <cols>
    <col min="1" max="1" width="9.00390625" style="8" customWidth="1"/>
    <col min="2" max="2" width="42.7109375" style="8" customWidth="1"/>
    <col min="3" max="3" width="10.421875" style="8" customWidth="1"/>
    <col min="4" max="4" width="9.28125" style="8" customWidth="1"/>
    <col min="5" max="5" width="9.00390625" style="13" customWidth="1"/>
    <col min="6" max="6" width="12.140625" style="8" customWidth="1"/>
    <col min="7" max="16384" width="9.00390625" style="8" customWidth="1"/>
  </cols>
  <sheetData>
    <row r="1" spans="1:6" ht="15">
      <c r="A1" s="104" t="s">
        <v>44</v>
      </c>
      <c r="B1" s="104"/>
      <c r="C1" s="104"/>
      <c r="D1" s="104"/>
      <c r="E1" s="104"/>
      <c r="F1" s="104"/>
    </row>
    <row r="3" spans="1:6" ht="32.25" customHeight="1">
      <c r="A3" s="48" t="s">
        <v>0</v>
      </c>
      <c r="B3" s="16" t="s">
        <v>3</v>
      </c>
      <c r="C3" s="16" t="s">
        <v>1</v>
      </c>
      <c r="D3" s="17" t="s">
        <v>7</v>
      </c>
      <c r="E3" s="18" t="s">
        <v>8</v>
      </c>
      <c r="F3" s="15" t="s">
        <v>9</v>
      </c>
    </row>
    <row r="4" spans="1:6" s="9" customFormat="1" ht="12.75">
      <c r="A4" s="41"/>
      <c r="B4" s="70" t="s">
        <v>19</v>
      </c>
      <c r="C4" s="42"/>
      <c r="D4" s="42"/>
      <c r="E4" s="42"/>
      <c r="F4" s="43"/>
    </row>
    <row r="5" spans="1:6" s="9" customFormat="1" ht="12.75">
      <c r="A5" s="71">
        <v>1</v>
      </c>
      <c r="B5" s="72" t="s">
        <v>20</v>
      </c>
      <c r="C5" s="62"/>
      <c r="D5" s="62"/>
      <c r="E5" s="6"/>
      <c r="F5" s="10"/>
    </row>
    <row r="6" spans="1:6" s="9" customFormat="1" ht="12.75">
      <c r="A6" s="80">
        <v>1.1</v>
      </c>
      <c r="B6" s="75" t="s">
        <v>45</v>
      </c>
      <c r="C6" s="73" t="s">
        <v>2</v>
      </c>
      <c r="D6" s="95">
        <v>2325.58</v>
      </c>
      <c r="E6" s="6"/>
      <c r="F6" s="10">
        <f aca="true" t="shared" si="0" ref="F6:F70">ROUND(D6*E6,2)</f>
        <v>0</v>
      </c>
    </row>
    <row r="7" spans="1:6" s="9" customFormat="1" ht="22.5">
      <c r="A7" s="80">
        <v>1.2</v>
      </c>
      <c r="B7" s="75" t="s">
        <v>46</v>
      </c>
      <c r="C7" s="73" t="s">
        <v>4</v>
      </c>
      <c r="D7" s="95">
        <v>108</v>
      </c>
      <c r="E7" s="6"/>
      <c r="F7" s="10">
        <f t="shared" si="0"/>
        <v>0</v>
      </c>
    </row>
    <row r="8" spans="1:6" s="9" customFormat="1" ht="12.75">
      <c r="A8" s="80">
        <v>1.3</v>
      </c>
      <c r="B8" s="75" t="s">
        <v>47</v>
      </c>
      <c r="C8" s="73" t="s">
        <v>4</v>
      </c>
      <c r="D8" s="95">
        <v>6</v>
      </c>
      <c r="E8" s="6"/>
      <c r="F8" s="10">
        <f t="shared" si="0"/>
        <v>0</v>
      </c>
    </row>
    <row r="9" spans="1:6" s="9" customFormat="1" ht="22.5">
      <c r="A9" s="80">
        <v>1.4</v>
      </c>
      <c r="B9" s="75" t="s">
        <v>48</v>
      </c>
      <c r="C9" s="73" t="s">
        <v>38</v>
      </c>
      <c r="D9" s="95">
        <v>662</v>
      </c>
      <c r="E9" s="6"/>
      <c r="F9" s="10">
        <f t="shared" si="0"/>
        <v>0</v>
      </c>
    </row>
    <row r="10" spans="1:6" s="9" customFormat="1" ht="22.5">
      <c r="A10" s="80">
        <v>1.5</v>
      </c>
      <c r="B10" s="75" t="s">
        <v>49</v>
      </c>
      <c r="C10" s="73" t="s">
        <v>38</v>
      </c>
      <c r="D10" s="95">
        <v>294</v>
      </c>
      <c r="E10" s="6"/>
      <c r="F10" s="10">
        <f t="shared" si="0"/>
        <v>0</v>
      </c>
    </row>
    <row r="11" spans="1:6" s="9" customFormat="1" ht="22.5">
      <c r="A11" s="80">
        <v>1.6</v>
      </c>
      <c r="B11" s="75" t="s">
        <v>50</v>
      </c>
      <c r="C11" s="73" t="s">
        <v>38</v>
      </c>
      <c r="D11" s="95">
        <v>846</v>
      </c>
      <c r="E11" s="6"/>
      <c r="F11" s="10">
        <f t="shared" si="0"/>
        <v>0</v>
      </c>
    </row>
    <row r="12" spans="1:6" s="9" customFormat="1" ht="22.5">
      <c r="A12" s="80">
        <v>1.7</v>
      </c>
      <c r="B12" s="75" t="s">
        <v>51</v>
      </c>
      <c r="C12" s="73" t="s">
        <v>39</v>
      </c>
      <c r="D12" s="95">
        <v>131</v>
      </c>
      <c r="E12" s="6"/>
      <c r="F12" s="10">
        <f t="shared" si="0"/>
        <v>0</v>
      </c>
    </row>
    <row r="13" spans="1:6" s="9" customFormat="1" ht="22.5">
      <c r="A13" s="80">
        <v>1.8</v>
      </c>
      <c r="B13" s="75" t="s">
        <v>52</v>
      </c>
      <c r="C13" s="73" t="s">
        <v>38</v>
      </c>
      <c r="D13" s="95">
        <v>14</v>
      </c>
      <c r="E13" s="6"/>
      <c r="F13" s="10">
        <f t="shared" si="0"/>
        <v>0</v>
      </c>
    </row>
    <row r="14" spans="1:6" s="9" customFormat="1" ht="12.75">
      <c r="A14" s="80">
        <v>1.9</v>
      </c>
      <c r="B14" s="75" t="s">
        <v>53</v>
      </c>
      <c r="C14" s="73" t="s">
        <v>2</v>
      </c>
      <c r="D14" s="95">
        <v>16</v>
      </c>
      <c r="E14" s="6"/>
      <c r="F14" s="10">
        <f t="shared" si="0"/>
        <v>0</v>
      </c>
    </row>
    <row r="15" spans="1:6" s="9" customFormat="1" ht="22.5">
      <c r="A15" s="81">
        <v>1.1</v>
      </c>
      <c r="B15" s="75" t="s">
        <v>54</v>
      </c>
      <c r="C15" s="73" t="s">
        <v>2</v>
      </c>
      <c r="D15" s="95">
        <v>32</v>
      </c>
      <c r="E15" s="6"/>
      <c r="F15" s="10">
        <f t="shared" si="0"/>
        <v>0</v>
      </c>
    </row>
    <row r="16" spans="1:6" s="9" customFormat="1" ht="12.75">
      <c r="A16" s="81">
        <v>1.11</v>
      </c>
      <c r="B16" s="75" t="s">
        <v>55</v>
      </c>
      <c r="C16" s="73" t="s">
        <v>29</v>
      </c>
      <c r="D16" s="95">
        <v>1</v>
      </c>
      <c r="E16" s="6"/>
      <c r="F16" s="10">
        <f t="shared" si="0"/>
        <v>0</v>
      </c>
    </row>
    <row r="17" spans="1:6" s="9" customFormat="1" ht="12.75">
      <c r="A17" s="71">
        <v>2</v>
      </c>
      <c r="B17" s="72" t="s">
        <v>25</v>
      </c>
      <c r="C17" s="73"/>
      <c r="D17" s="95"/>
      <c r="E17" s="6"/>
      <c r="F17" s="10"/>
    </row>
    <row r="18" spans="1:6" s="9" customFormat="1" ht="22.5">
      <c r="A18" s="73">
        <v>2.1</v>
      </c>
      <c r="B18" s="75" t="s">
        <v>56</v>
      </c>
      <c r="C18" s="73" t="s">
        <v>23</v>
      </c>
      <c r="D18" s="95">
        <v>4226</v>
      </c>
      <c r="E18" s="6"/>
      <c r="F18" s="10">
        <f t="shared" si="0"/>
        <v>0</v>
      </c>
    </row>
    <row r="19" spans="1:6" s="9" customFormat="1" ht="12.75">
      <c r="A19" s="73">
        <v>2.2</v>
      </c>
      <c r="B19" s="75" t="s">
        <v>57</v>
      </c>
      <c r="C19" s="73" t="s">
        <v>23</v>
      </c>
      <c r="D19" s="95">
        <v>1170</v>
      </c>
      <c r="E19" s="6"/>
      <c r="F19" s="10">
        <f t="shared" si="0"/>
        <v>0</v>
      </c>
    </row>
    <row r="20" spans="1:6" s="9" customFormat="1" ht="12.75">
      <c r="A20" s="73">
        <v>2.3</v>
      </c>
      <c r="B20" s="75" t="s">
        <v>58</v>
      </c>
      <c r="C20" s="73" t="s">
        <v>23</v>
      </c>
      <c r="D20" s="95">
        <v>6222</v>
      </c>
      <c r="E20" s="6"/>
      <c r="F20" s="10">
        <f t="shared" si="0"/>
        <v>0</v>
      </c>
    </row>
    <row r="21" spans="1:6" s="9" customFormat="1" ht="12.75">
      <c r="A21" s="73">
        <v>2.4</v>
      </c>
      <c r="B21" s="75" t="s">
        <v>59</v>
      </c>
      <c r="C21" s="73" t="s">
        <v>23</v>
      </c>
      <c r="D21" s="95">
        <v>2813</v>
      </c>
      <c r="E21" s="6"/>
      <c r="F21" s="10">
        <f t="shared" si="0"/>
        <v>0</v>
      </c>
    </row>
    <row r="22" spans="1:6" s="9" customFormat="1" ht="12.75">
      <c r="A22" s="73">
        <v>2.5</v>
      </c>
      <c r="B22" s="75" t="s">
        <v>60</v>
      </c>
      <c r="C22" s="73" t="s">
        <v>22</v>
      </c>
      <c r="D22" s="95">
        <v>17738</v>
      </c>
      <c r="E22" s="6"/>
      <c r="F22" s="10">
        <f t="shared" si="0"/>
        <v>0</v>
      </c>
    </row>
    <row r="23" spans="1:6" s="9" customFormat="1" ht="12.75">
      <c r="A23" s="73">
        <v>2.6</v>
      </c>
      <c r="B23" s="75" t="s">
        <v>61</v>
      </c>
      <c r="C23" s="73" t="s">
        <v>23</v>
      </c>
      <c r="D23" s="95">
        <f>D20-D21</f>
        <v>3409</v>
      </c>
      <c r="E23" s="6"/>
      <c r="F23" s="10">
        <f t="shared" si="0"/>
        <v>0</v>
      </c>
    </row>
    <row r="24" spans="1:6" s="9" customFormat="1" ht="12.75">
      <c r="A24" s="71">
        <v>3</v>
      </c>
      <c r="B24" s="72" t="s">
        <v>26</v>
      </c>
      <c r="C24" s="73"/>
      <c r="D24" s="95"/>
      <c r="E24" s="6"/>
      <c r="F24" s="10"/>
    </row>
    <row r="25" spans="1:6" s="9" customFormat="1" ht="22.5">
      <c r="A25" s="73">
        <v>3.1</v>
      </c>
      <c r="B25" s="75" t="s">
        <v>62</v>
      </c>
      <c r="C25" s="73" t="s">
        <v>23</v>
      </c>
      <c r="D25" s="95">
        <v>5783</v>
      </c>
      <c r="E25" s="6"/>
      <c r="F25" s="10">
        <f t="shared" si="0"/>
        <v>0</v>
      </c>
    </row>
    <row r="26" spans="1:6" s="9" customFormat="1" ht="22.5">
      <c r="A26" s="73">
        <v>3.2</v>
      </c>
      <c r="B26" s="75" t="s">
        <v>63</v>
      </c>
      <c r="C26" s="73" t="s">
        <v>23</v>
      </c>
      <c r="D26" s="95">
        <v>1742</v>
      </c>
      <c r="E26" s="6"/>
      <c r="F26" s="10">
        <f t="shared" si="0"/>
        <v>0</v>
      </c>
    </row>
    <row r="27" spans="1:6" s="9" customFormat="1" ht="22.5">
      <c r="A27" s="73">
        <v>3.3</v>
      </c>
      <c r="B27" s="75" t="s">
        <v>64</v>
      </c>
      <c r="C27" s="73" t="s">
        <v>22</v>
      </c>
      <c r="D27" s="95">
        <v>9932</v>
      </c>
      <c r="E27" s="6"/>
      <c r="F27" s="10">
        <f t="shared" si="0"/>
        <v>0</v>
      </c>
    </row>
    <row r="28" spans="1:6" s="9" customFormat="1" ht="22.5">
      <c r="A28" s="73">
        <v>3.4</v>
      </c>
      <c r="B28" s="75" t="s">
        <v>65</v>
      </c>
      <c r="C28" s="73" t="s">
        <v>22</v>
      </c>
      <c r="D28" s="95">
        <v>121</v>
      </c>
      <c r="E28" s="6"/>
      <c r="F28" s="10">
        <f t="shared" si="0"/>
        <v>0</v>
      </c>
    </row>
    <row r="29" spans="1:6" s="9" customFormat="1" ht="22.5">
      <c r="A29" s="73">
        <v>3.5</v>
      </c>
      <c r="B29" s="75" t="s">
        <v>66</v>
      </c>
      <c r="C29" s="73" t="s">
        <v>22</v>
      </c>
      <c r="D29" s="95">
        <v>8552</v>
      </c>
      <c r="E29" s="6"/>
      <c r="F29" s="10">
        <f t="shared" si="0"/>
        <v>0</v>
      </c>
    </row>
    <row r="30" spans="1:6" s="9" customFormat="1" ht="22.5">
      <c r="A30" s="73">
        <v>3.6</v>
      </c>
      <c r="B30" s="75" t="s">
        <v>67</v>
      </c>
      <c r="C30" s="73" t="s">
        <v>22</v>
      </c>
      <c r="D30" s="95">
        <v>730</v>
      </c>
      <c r="E30" s="6"/>
      <c r="F30" s="10">
        <f t="shared" si="0"/>
        <v>0</v>
      </c>
    </row>
    <row r="31" spans="1:6" s="9" customFormat="1" ht="22.5">
      <c r="A31" s="73">
        <v>3.7</v>
      </c>
      <c r="B31" s="75" t="s">
        <v>68</v>
      </c>
      <c r="C31" s="73" t="s">
        <v>22</v>
      </c>
      <c r="D31" s="95">
        <v>3975</v>
      </c>
      <c r="E31" s="6"/>
      <c r="F31" s="10">
        <f t="shared" si="0"/>
        <v>0</v>
      </c>
    </row>
    <row r="32" spans="1:6" s="9" customFormat="1" ht="22.5">
      <c r="A32" s="73">
        <v>3.8</v>
      </c>
      <c r="B32" s="75" t="s">
        <v>69</v>
      </c>
      <c r="C32" s="73" t="s">
        <v>22</v>
      </c>
      <c r="D32" s="95">
        <v>1218</v>
      </c>
      <c r="E32" s="6"/>
      <c r="F32" s="10">
        <f t="shared" si="0"/>
        <v>0</v>
      </c>
    </row>
    <row r="33" spans="1:6" s="9" customFormat="1" ht="22.5">
      <c r="A33" s="73">
        <v>3.9</v>
      </c>
      <c r="B33" s="75" t="s">
        <v>70</v>
      </c>
      <c r="C33" s="73" t="s">
        <v>22</v>
      </c>
      <c r="D33" s="95">
        <v>121</v>
      </c>
      <c r="E33" s="6"/>
      <c r="F33" s="10">
        <f t="shared" si="0"/>
        <v>0</v>
      </c>
    </row>
    <row r="34" spans="1:6" s="9" customFormat="1" ht="22.5">
      <c r="A34" s="74">
        <v>3.1</v>
      </c>
      <c r="B34" s="75" t="s">
        <v>71</v>
      </c>
      <c r="C34" s="73" t="s">
        <v>22</v>
      </c>
      <c r="D34" s="95">
        <v>1541</v>
      </c>
      <c r="E34" s="6"/>
      <c r="F34" s="10">
        <f t="shared" si="0"/>
        <v>0</v>
      </c>
    </row>
    <row r="35" spans="1:6" s="9" customFormat="1" ht="22.5">
      <c r="A35" s="74">
        <v>3.11</v>
      </c>
      <c r="B35" s="75" t="s">
        <v>72</v>
      </c>
      <c r="C35" s="73" t="s">
        <v>22</v>
      </c>
      <c r="D35" s="95">
        <v>92</v>
      </c>
      <c r="E35" s="6"/>
      <c r="F35" s="10">
        <f t="shared" si="0"/>
        <v>0</v>
      </c>
    </row>
    <row r="36" spans="1:6" s="9" customFormat="1" ht="22.5">
      <c r="A36" s="73">
        <v>3.12</v>
      </c>
      <c r="B36" s="75" t="s">
        <v>73</v>
      </c>
      <c r="C36" s="73" t="s">
        <v>22</v>
      </c>
      <c r="D36" s="95">
        <v>32</v>
      </c>
      <c r="E36" s="6"/>
      <c r="F36" s="10">
        <f t="shared" si="0"/>
        <v>0</v>
      </c>
    </row>
    <row r="37" spans="1:6" s="9" customFormat="1" ht="22.5">
      <c r="A37" s="73">
        <v>3.13</v>
      </c>
      <c r="B37" s="75" t="s">
        <v>74</v>
      </c>
      <c r="C37" s="73" t="s">
        <v>22</v>
      </c>
      <c r="D37" s="95">
        <v>32</v>
      </c>
      <c r="E37" s="6"/>
      <c r="F37" s="10">
        <f t="shared" si="0"/>
        <v>0</v>
      </c>
    </row>
    <row r="38" spans="1:6" s="9" customFormat="1" ht="12.75">
      <c r="A38" s="71">
        <v>4</v>
      </c>
      <c r="B38" s="72" t="s">
        <v>27</v>
      </c>
      <c r="C38" s="73"/>
      <c r="D38" s="95"/>
      <c r="E38" s="6"/>
      <c r="F38" s="10"/>
    </row>
    <row r="39" spans="1:6" s="9" customFormat="1" ht="12.75">
      <c r="A39" s="73">
        <v>4.1</v>
      </c>
      <c r="B39" s="76" t="s">
        <v>75</v>
      </c>
      <c r="C39" s="73" t="s">
        <v>22</v>
      </c>
      <c r="D39" s="95">
        <v>7564</v>
      </c>
      <c r="E39" s="6"/>
      <c r="F39" s="10">
        <f t="shared" si="0"/>
        <v>0</v>
      </c>
    </row>
    <row r="40" spans="1:6" s="9" customFormat="1" ht="12.75">
      <c r="A40" s="73">
        <v>4.2</v>
      </c>
      <c r="B40" s="76" t="s">
        <v>76</v>
      </c>
      <c r="C40" s="73" t="s">
        <v>22</v>
      </c>
      <c r="D40" s="95">
        <v>7017</v>
      </c>
      <c r="E40" s="6"/>
      <c r="F40" s="10">
        <f t="shared" si="0"/>
        <v>0</v>
      </c>
    </row>
    <row r="41" spans="1:6" s="9" customFormat="1" ht="22.5">
      <c r="A41" s="73">
        <v>4.3</v>
      </c>
      <c r="B41" s="75" t="s">
        <v>77</v>
      </c>
      <c r="C41" s="73" t="s">
        <v>22</v>
      </c>
      <c r="D41" s="95">
        <v>6945</v>
      </c>
      <c r="E41" s="6"/>
      <c r="F41" s="10">
        <f t="shared" si="0"/>
        <v>0</v>
      </c>
    </row>
    <row r="42" spans="1:6" s="9" customFormat="1" ht="22.5">
      <c r="A42" s="73">
        <v>4.4</v>
      </c>
      <c r="B42" s="75" t="s">
        <v>78</v>
      </c>
      <c r="C42" s="73" t="s">
        <v>22</v>
      </c>
      <c r="D42" s="95">
        <v>7017</v>
      </c>
      <c r="E42" s="6"/>
      <c r="F42" s="10">
        <f t="shared" si="0"/>
        <v>0</v>
      </c>
    </row>
    <row r="43" spans="1:6" s="9" customFormat="1" ht="22.5">
      <c r="A43" s="73">
        <v>4.5</v>
      </c>
      <c r="B43" s="75" t="s">
        <v>79</v>
      </c>
      <c r="C43" s="73" t="s">
        <v>22</v>
      </c>
      <c r="D43" s="95">
        <v>619</v>
      </c>
      <c r="E43" s="6"/>
      <c r="F43" s="10">
        <f t="shared" si="0"/>
        <v>0</v>
      </c>
    </row>
    <row r="44" spans="1:6" s="9" customFormat="1" ht="22.5">
      <c r="A44" s="73">
        <v>4.6</v>
      </c>
      <c r="B44" s="75" t="s">
        <v>80</v>
      </c>
      <c r="C44" s="73" t="s">
        <v>22</v>
      </c>
      <c r="D44" s="95">
        <v>3975</v>
      </c>
      <c r="E44" s="6"/>
      <c r="F44" s="10">
        <f t="shared" si="0"/>
        <v>0</v>
      </c>
    </row>
    <row r="45" spans="1:6" s="9" customFormat="1" ht="12.75">
      <c r="A45" s="71">
        <v>5</v>
      </c>
      <c r="B45" s="72" t="s">
        <v>81</v>
      </c>
      <c r="C45" s="73"/>
      <c r="D45" s="95"/>
      <c r="E45" s="6"/>
      <c r="F45" s="10"/>
    </row>
    <row r="46" spans="1:6" s="9" customFormat="1" ht="22.5">
      <c r="A46" s="73">
        <v>5.1</v>
      </c>
      <c r="B46" s="75" t="s">
        <v>82</v>
      </c>
      <c r="C46" s="73" t="s">
        <v>2</v>
      </c>
      <c r="D46" s="95">
        <v>3211</v>
      </c>
      <c r="E46" s="6"/>
      <c r="F46" s="10">
        <f t="shared" si="0"/>
        <v>0</v>
      </c>
    </row>
    <row r="47" spans="1:6" s="9" customFormat="1" ht="22.5">
      <c r="A47" s="73">
        <v>5.2</v>
      </c>
      <c r="B47" s="75" t="s">
        <v>83</v>
      </c>
      <c r="C47" s="73" t="s">
        <v>2</v>
      </c>
      <c r="D47" s="95">
        <v>608</v>
      </c>
      <c r="E47" s="6"/>
      <c r="F47" s="10">
        <f t="shared" si="0"/>
        <v>0</v>
      </c>
    </row>
    <row r="48" spans="1:6" s="9" customFormat="1" ht="12.75">
      <c r="A48" s="73">
        <v>5.3</v>
      </c>
      <c r="B48" s="75" t="s">
        <v>84</v>
      </c>
      <c r="C48" s="73" t="s">
        <v>2</v>
      </c>
      <c r="D48" s="95">
        <v>673</v>
      </c>
      <c r="E48" s="6"/>
      <c r="F48" s="10">
        <f t="shared" si="0"/>
        <v>0</v>
      </c>
    </row>
    <row r="49" spans="1:6" s="9" customFormat="1" ht="12.75">
      <c r="A49" s="73">
        <v>5.4</v>
      </c>
      <c r="B49" s="75" t="s">
        <v>85</v>
      </c>
      <c r="C49" s="73" t="s">
        <v>4</v>
      </c>
      <c r="D49" s="95">
        <v>6</v>
      </c>
      <c r="E49" s="6"/>
      <c r="F49" s="10">
        <f t="shared" si="0"/>
        <v>0</v>
      </c>
    </row>
    <row r="50" spans="1:6" s="9" customFormat="1" ht="45">
      <c r="A50" s="73">
        <v>5.5</v>
      </c>
      <c r="B50" s="75" t="s">
        <v>86</v>
      </c>
      <c r="C50" s="73" t="s">
        <v>4</v>
      </c>
      <c r="D50" s="95">
        <v>3</v>
      </c>
      <c r="E50" s="6"/>
      <c r="F50" s="10">
        <f t="shared" si="0"/>
        <v>0</v>
      </c>
    </row>
    <row r="51" spans="1:6" s="9" customFormat="1" ht="45">
      <c r="A51" s="73">
        <v>5.6</v>
      </c>
      <c r="B51" s="75" t="s">
        <v>87</v>
      </c>
      <c r="C51" s="73" t="s">
        <v>4</v>
      </c>
      <c r="D51" s="95">
        <v>2</v>
      </c>
      <c r="E51" s="6"/>
      <c r="F51" s="10">
        <f t="shared" si="0"/>
        <v>0</v>
      </c>
    </row>
    <row r="52" spans="1:6" s="9" customFormat="1" ht="45">
      <c r="A52" s="73">
        <v>5.7</v>
      </c>
      <c r="B52" s="75" t="s">
        <v>88</v>
      </c>
      <c r="C52" s="73" t="s">
        <v>4</v>
      </c>
      <c r="D52" s="95">
        <v>30</v>
      </c>
      <c r="E52" s="6"/>
      <c r="F52" s="10">
        <f t="shared" si="0"/>
        <v>0</v>
      </c>
    </row>
    <row r="53" spans="1:6" s="9" customFormat="1" ht="45">
      <c r="A53" s="73">
        <v>5.8</v>
      </c>
      <c r="B53" s="75" t="s">
        <v>89</v>
      </c>
      <c r="C53" s="73" t="s">
        <v>4</v>
      </c>
      <c r="D53" s="95">
        <v>2</v>
      </c>
      <c r="E53" s="6"/>
      <c r="F53" s="10">
        <f t="shared" si="0"/>
        <v>0</v>
      </c>
    </row>
    <row r="54" spans="1:6" s="9" customFormat="1" ht="22.5">
      <c r="A54" s="73">
        <v>5.9</v>
      </c>
      <c r="B54" s="75" t="s">
        <v>90</v>
      </c>
      <c r="C54" s="73" t="s">
        <v>4</v>
      </c>
      <c r="D54" s="95">
        <v>10</v>
      </c>
      <c r="E54" s="6"/>
      <c r="F54" s="10">
        <f t="shared" si="0"/>
        <v>0</v>
      </c>
    </row>
    <row r="55" spans="1:6" s="9" customFormat="1" ht="22.5">
      <c r="A55" s="74">
        <v>5.1</v>
      </c>
      <c r="B55" s="75" t="s">
        <v>91</v>
      </c>
      <c r="C55" s="73" t="s">
        <v>22</v>
      </c>
      <c r="D55" s="95">
        <v>392</v>
      </c>
      <c r="E55" s="6"/>
      <c r="F55" s="10">
        <f t="shared" si="0"/>
        <v>0</v>
      </c>
    </row>
    <row r="56" spans="1:6" s="9" customFormat="1" ht="12.75">
      <c r="A56" s="74">
        <v>5.11</v>
      </c>
      <c r="B56" s="75" t="s">
        <v>92</v>
      </c>
      <c r="C56" s="73" t="s">
        <v>22</v>
      </c>
      <c r="D56" s="95">
        <v>32</v>
      </c>
      <c r="E56" s="6"/>
      <c r="F56" s="10">
        <f t="shared" si="0"/>
        <v>0</v>
      </c>
    </row>
    <row r="57" spans="1:6" s="9" customFormat="1" ht="22.5">
      <c r="A57" s="74">
        <v>5.12</v>
      </c>
      <c r="B57" s="75" t="s">
        <v>93</v>
      </c>
      <c r="C57" s="73" t="s">
        <v>22</v>
      </c>
      <c r="D57" s="95">
        <v>392</v>
      </c>
      <c r="E57" s="6"/>
      <c r="F57" s="10">
        <f t="shared" si="0"/>
        <v>0</v>
      </c>
    </row>
    <row r="58" spans="1:6" s="9" customFormat="1" ht="12.75">
      <c r="A58" s="73">
        <v>5.13</v>
      </c>
      <c r="B58" s="75" t="s">
        <v>94</v>
      </c>
      <c r="C58" s="73" t="s">
        <v>2</v>
      </c>
      <c r="D58" s="95">
        <v>14</v>
      </c>
      <c r="E58" s="6"/>
      <c r="F58" s="10">
        <f t="shared" si="0"/>
        <v>0</v>
      </c>
    </row>
    <row r="59" spans="1:6" s="9" customFormat="1" ht="12.75">
      <c r="A59" s="73">
        <v>5.14</v>
      </c>
      <c r="B59" s="75" t="s">
        <v>95</v>
      </c>
      <c r="C59" s="73" t="s">
        <v>2</v>
      </c>
      <c r="D59" s="95">
        <v>4.5</v>
      </c>
      <c r="E59" s="6"/>
      <c r="F59" s="10">
        <f t="shared" si="0"/>
        <v>0</v>
      </c>
    </row>
    <row r="60" spans="1:6" s="9" customFormat="1" ht="12.75">
      <c r="A60" s="73">
        <v>5.15</v>
      </c>
      <c r="B60" s="75" t="s">
        <v>96</v>
      </c>
      <c r="C60" s="73" t="s">
        <v>23</v>
      </c>
      <c r="D60" s="95">
        <v>4</v>
      </c>
      <c r="E60" s="6"/>
      <c r="F60" s="10">
        <f t="shared" si="0"/>
        <v>0</v>
      </c>
    </row>
    <row r="61" spans="1:6" s="9" customFormat="1" ht="22.5">
      <c r="A61" s="73">
        <v>5.16</v>
      </c>
      <c r="B61" s="75" t="s">
        <v>97</v>
      </c>
      <c r="C61" s="73" t="s">
        <v>23</v>
      </c>
      <c r="D61" s="95">
        <v>3</v>
      </c>
      <c r="E61" s="6"/>
      <c r="F61" s="10">
        <f t="shared" si="0"/>
        <v>0</v>
      </c>
    </row>
    <row r="62" spans="1:6" s="9" customFormat="1" ht="12.75">
      <c r="A62" s="74">
        <v>5.17</v>
      </c>
      <c r="B62" s="75" t="s">
        <v>98</v>
      </c>
      <c r="C62" s="73" t="s">
        <v>23</v>
      </c>
      <c r="D62" s="95">
        <v>16</v>
      </c>
      <c r="E62" s="6"/>
      <c r="F62" s="10">
        <f t="shared" si="0"/>
        <v>0</v>
      </c>
    </row>
    <row r="63" spans="1:6" s="9" customFormat="1" ht="12.75">
      <c r="A63" s="73">
        <v>5.18</v>
      </c>
      <c r="B63" s="75" t="s">
        <v>99</v>
      </c>
      <c r="C63" s="73" t="s">
        <v>22</v>
      </c>
      <c r="D63" s="95">
        <v>52</v>
      </c>
      <c r="E63" s="6"/>
      <c r="F63" s="10">
        <f t="shared" si="0"/>
        <v>0</v>
      </c>
    </row>
    <row r="64" spans="1:6" s="9" customFormat="1" ht="22.5">
      <c r="A64" s="73">
        <v>5.19</v>
      </c>
      <c r="B64" s="75" t="s">
        <v>100</v>
      </c>
      <c r="C64" s="73" t="s">
        <v>22</v>
      </c>
      <c r="D64" s="95">
        <v>28</v>
      </c>
      <c r="E64" s="6"/>
      <c r="F64" s="10">
        <f t="shared" si="0"/>
        <v>0</v>
      </c>
    </row>
    <row r="65" spans="1:6" s="9" customFormat="1" ht="22.5">
      <c r="A65" s="73">
        <v>5.19</v>
      </c>
      <c r="B65" s="75" t="s">
        <v>101</v>
      </c>
      <c r="C65" s="73" t="s">
        <v>22</v>
      </c>
      <c r="D65" s="95">
        <v>10</v>
      </c>
      <c r="E65" s="6"/>
      <c r="F65" s="10">
        <f t="shared" si="0"/>
        <v>0</v>
      </c>
    </row>
    <row r="66" spans="1:6" s="9" customFormat="1" ht="22.5">
      <c r="A66" s="74">
        <v>5.2</v>
      </c>
      <c r="B66" s="75" t="s">
        <v>102</v>
      </c>
      <c r="C66" s="73" t="s">
        <v>22</v>
      </c>
      <c r="D66" s="95">
        <v>4</v>
      </c>
      <c r="E66" s="6"/>
      <c r="F66" s="10">
        <f t="shared" si="0"/>
        <v>0</v>
      </c>
    </row>
    <row r="67" spans="1:6" s="9" customFormat="1" ht="12.75">
      <c r="A67" s="71">
        <v>6</v>
      </c>
      <c r="B67" s="72" t="s">
        <v>28</v>
      </c>
      <c r="C67" s="73"/>
      <c r="D67" s="95"/>
      <c r="E67" s="6"/>
      <c r="F67" s="10"/>
    </row>
    <row r="68" spans="1:6" s="9" customFormat="1" ht="12.75">
      <c r="A68" s="77">
        <v>6.1</v>
      </c>
      <c r="B68" s="75" t="s">
        <v>24</v>
      </c>
      <c r="C68" s="73" t="s">
        <v>4</v>
      </c>
      <c r="D68" s="95">
        <v>2</v>
      </c>
      <c r="E68" s="6"/>
      <c r="F68" s="10">
        <f t="shared" si="0"/>
        <v>0</v>
      </c>
    </row>
    <row r="69" spans="1:6" s="9" customFormat="1" ht="27" customHeight="1">
      <c r="A69" s="77">
        <v>6.2</v>
      </c>
      <c r="B69" s="75" t="s">
        <v>103</v>
      </c>
      <c r="C69" s="73" t="s">
        <v>4</v>
      </c>
      <c r="D69" s="95">
        <v>1</v>
      </c>
      <c r="E69" s="6"/>
      <c r="F69" s="10">
        <f t="shared" si="0"/>
        <v>0</v>
      </c>
    </row>
    <row r="70" spans="1:6" s="9" customFormat="1" ht="12.75">
      <c r="A70" s="77">
        <v>6.3</v>
      </c>
      <c r="B70" s="75" t="s">
        <v>104</v>
      </c>
      <c r="C70" s="73" t="s">
        <v>4</v>
      </c>
      <c r="D70" s="95">
        <v>48</v>
      </c>
      <c r="E70" s="6"/>
      <c r="F70" s="10">
        <f t="shared" si="0"/>
        <v>0</v>
      </c>
    </row>
    <row r="71" spans="1:6" s="9" customFormat="1" ht="12.75">
      <c r="A71" s="77">
        <v>6.4</v>
      </c>
      <c r="B71" s="75" t="s">
        <v>105</v>
      </c>
      <c r="C71" s="73" t="s">
        <v>4</v>
      </c>
      <c r="D71" s="95">
        <v>5</v>
      </c>
      <c r="E71" s="6"/>
      <c r="F71" s="10">
        <f aca="true" t="shared" si="1" ref="F71:F99">ROUND(D71*E71,2)</f>
        <v>0</v>
      </c>
    </row>
    <row r="72" spans="1:6" s="9" customFormat="1" ht="12.75">
      <c r="A72" s="77">
        <v>6.5</v>
      </c>
      <c r="B72" s="75" t="s">
        <v>106</v>
      </c>
      <c r="C72" s="73" t="s">
        <v>4</v>
      </c>
      <c r="D72" s="95">
        <v>30</v>
      </c>
      <c r="E72" s="6"/>
      <c r="F72" s="10">
        <f t="shared" si="1"/>
        <v>0</v>
      </c>
    </row>
    <row r="73" spans="1:6" s="9" customFormat="1" ht="12.75">
      <c r="A73" s="77">
        <v>6.6</v>
      </c>
      <c r="B73" s="75" t="s">
        <v>107</v>
      </c>
      <c r="C73" s="73" t="s">
        <v>4</v>
      </c>
      <c r="D73" s="95">
        <v>7</v>
      </c>
      <c r="E73" s="6"/>
      <c r="F73" s="10">
        <f t="shared" si="1"/>
        <v>0</v>
      </c>
    </row>
    <row r="74" spans="1:6" s="9" customFormat="1" ht="12.75">
      <c r="A74" s="77">
        <v>6.7</v>
      </c>
      <c r="B74" s="75" t="s">
        <v>108</v>
      </c>
      <c r="C74" s="73" t="s">
        <v>4</v>
      </c>
      <c r="D74" s="95">
        <v>18</v>
      </c>
      <c r="E74" s="6"/>
      <c r="F74" s="10">
        <f t="shared" si="1"/>
        <v>0</v>
      </c>
    </row>
    <row r="75" spans="1:6" s="9" customFormat="1" ht="12.75">
      <c r="A75" s="77">
        <v>6.8</v>
      </c>
      <c r="B75" s="75" t="s">
        <v>109</v>
      </c>
      <c r="C75" s="73" t="s">
        <v>4</v>
      </c>
      <c r="D75" s="95">
        <v>18</v>
      </c>
      <c r="E75" s="6"/>
      <c r="F75" s="10">
        <f t="shared" si="1"/>
        <v>0</v>
      </c>
    </row>
    <row r="76" spans="1:6" s="9" customFormat="1" ht="12.75">
      <c r="A76" s="77">
        <v>6.9</v>
      </c>
      <c r="B76" s="75" t="s">
        <v>110</v>
      </c>
      <c r="C76" s="73" t="s">
        <v>4</v>
      </c>
      <c r="D76" s="95">
        <v>6</v>
      </c>
      <c r="E76" s="6"/>
      <c r="F76" s="10">
        <f t="shared" si="1"/>
        <v>0</v>
      </c>
    </row>
    <row r="77" spans="1:6" s="9" customFormat="1" ht="12.75">
      <c r="A77" s="78">
        <v>6.1</v>
      </c>
      <c r="B77" s="75" t="s">
        <v>111</v>
      </c>
      <c r="C77" s="73" t="s">
        <v>4</v>
      </c>
      <c r="D77" s="95">
        <v>7</v>
      </c>
      <c r="E77" s="6"/>
      <c r="F77" s="10">
        <f t="shared" si="1"/>
        <v>0</v>
      </c>
    </row>
    <row r="78" spans="1:6" s="9" customFormat="1" ht="12.75">
      <c r="A78" s="77">
        <v>6.11</v>
      </c>
      <c r="B78" s="75" t="s">
        <v>112</v>
      </c>
      <c r="C78" s="73" t="s">
        <v>4</v>
      </c>
      <c r="D78" s="95">
        <v>2</v>
      </c>
      <c r="E78" s="6"/>
      <c r="F78" s="10">
        <f t="shared" si="1"/>
        <v>0</v>
      </c>
    </row>
    <row r="79" spans="1:6" s="9" customFormat="1" ht="12.75">
      <c r="A79" s="77">
        <v>6.12</v>
      </c>
      <c r="B79" s="75" t="s">
        <v>113</v>
      </c>
      <c r="C79" s="73" t="s">
        <v>4</v>
      </c>
      <c r="D79" s="95">
        <v>3</v>
      </c>
      <c r="E79" s="6"/>
      <c r="F79" s="10">
        <f t="shared" si="1"/>
        <v>0</v>
      </c>
    </row>
    <row r="80" spans="1:6" s="9" customFormat="1" ht="12.75">
      <c r="A80" s="78">
        <v>6.13</v>
      </c>
      <c r="B80" s="75" t="s">
        <v>114</v>
      </c>
      <c r="C80" s="73" t="s">
        <v>4</v>
      </c>
      <c r="D80" s="95">
        <v>1</v>
      </c>
      <c r="E80" s="6"/>
      <c r="F80" s="10">
        <f t="shared" si="1"/>
        <v>0</v>
      </c>
    </row>
    <row r="81" spans="1:6" s="9" customFormat="1" ht="22.5">
      <c r="A81" s="77">
        <v>6.14</v>
      </c>
      <c r="B81" s="75" t="s">
        <v>115</v>
      </c>
      <c r="C81" s="73" t="s">
        <v>22</v>
      </c>
      <c r="D81" s="95">
        <v>23</v>
      </c>
      <c r="E81" s="6"/>
      <c r="F81" s="10">
        <f t="shared" si="1"/>
        <v>0</v>
      </c>
    </row>
    <row r="82" spans="1:6" s="9" customFormat="1" ht="22.5">
      <c r="A82" s="77">
        <v>6.15</v>
      </c>
      <c r="B82" s="75" t="s">
        <v>116</v>
      </c>
      <c r="C82" s="73" t="s">
        <v>22</v>
      </c>
      <c r="D82" s="95">
        <v>17</v>
      </c>
      <c r="E82" s="6"/>
      <c r="F82" s="10">
        <f t="shared" si="1"/>
        <v>0</v>
      </c>
    </row>
    <row r="83" spans="1:6" s="9" customFormat="1" ht="22.5">
      <c r="A83" s="78">
        <v>6.16</v>
      </c>
      <c r="B83" s="75" t="s">
        <v>117</v>
      </c>
      <c r="C83" s="73" t="s">
        <v>22</v>
      </c>
      <c r="D83" s="95">
        <v>16</v>
      </c>
      <c r="E83" s="6"/>
      <c r="F83" s="10">
        <f t="shared" si="1"/>
        <v>0</v>
      </c>
    </row>
    <row r="84" spans="1:6" s="9" customFormat="1" ht="22.5">
      <c r="A84" s="78">
        <v>6.17</v>
      </c>
      <c r="B84" s="75" t="s">
        <v>118</v>
      </c>
      <c r="C84" s="73" t="s">
        <v>22</v>
      </c>
      <c r="D84" s="95">
        <v>14</v>
      </c>
      <c r="E84" s="6"/>
      <c r="F84" s="10">
        <f t="shared" si="1"/>
        <v>0</v>
      </c>
    </row>
    <row r="85" spans="1:6" s="9" customFormat="1" ht="12.75">
      <c r="A85" s="77">
        <v>6.18</v>
      </c>
      <c r="B85" s="75" t="s">
        <v>119</v>
      </c>
      <c r="C85" s="73" t="s">
        <v>4</v>
      </c>
      <c r="D85" s="95">
        <v>21</v>
      </c>
      <c r="E85" s="6"/>
      <c r="F85" s="10">
        <f t="shared" si="1"/>
        <v>0</v>
      </c>
    </row>
    <row r="86" spans="1:6" s="9" customFormat="1" ht="12.75">
      <c r="A86" s="77">
        <v>6.19</v>
      </c>
      <c r="B86" s="75" t="s">
        <v>120</v>
      </c>
      <c r="C86" s="73" t="s">
        <v>2</v>
      </c>
      <c r="D86" s="95">
        <v>218</v>
      </c>
      <c r="E86" s="6"/>
      <c r="F86" s="10">
        <f t="shared" si="1"/>
        <v>0</v>
      </c>
    </row>
    <row r="87" spans="1:6" s="9" customFormat="1" ht="12.75">
      <c r="A87" s="78">
        <v>6.2</v>
      </c>
      <c r="B87" s="75" t="s">
        <v>121</v>
      </c>
      <c r="C87" s="73" t="s">
        <v>22</v>
      </c>
      <c r="D87" s="95">
        <v>6755</v>
      </c>
      <c r="E87" s="6"/>
      <c r="F87" s="10">
        <f t="shared" si="1"/>
        <v>0</v>
      </c>
    </row>
    <row r="88" spans="1:6" s="9" customFormat="1" ht="12.75">
      <c r="A88" s="79">
        <v>7</v>
      </c>
      <c r="B88" s="72" t="s">
        <v>122</v>
      </c>
      <c r="C88" s="73"/>
      <c r="D88" s="95"/>
      <c r="E88" s="6"/>
      <c r="F88" s="10"/>
    </row>
    <row r="89" spans="1:6" s="9" customFormat="1" ht="12.75">
      <c r="A89" s="77">
        <v>7.1</v>
      </c>
      <c r="B89" s="75" t="s">
        <v>123</v>
      </c>
      <c r="C89" s="73" t="s">
        <v>2</v>
      </c>
      <c r="D89" s="95">
        <v>1446</v>
      </c>
      <c r="E89" s="6"/>
      <c r="F89" s="10">
        <f t="shared" si="1"/>
        <v>0</v>
      </c>
    </row>
    <row r="90" spans="1:6" s="9" customFormat="1" ht="12.75">
      <c r="A90" s="77">
        <v>7.2</v>
      </c>
      <c r="B90" s="75" t="s">
        <v>124</v>
      </c>
      <c r="C90" s="73" t="s">
        <v>2</v>
      </c>
      <c r="D90" s="95">
        <v>105</v>
      </c>
      <c r="E90" s="6"/>
      <c r="F90" s="10">
        <f t="shared" si="1"/>
        <v>0</v>
      </c>
    </row>
    <row r="91" spans="1:6" s="9" customFormat="1" ht="22.5">
      <c r="A91" s="77">
        <v>7.3</v>
      </c>
      <c r="B91" s="75" t="s">
        <v>125</v>
      </c>
      <c r="C91" s="73" t="s">
        <v>22</v>
      </c>
      <c r="D91" s="95">
        <v>3619</v>
      </c>
      <c r="E91" s="7"/>
      <c r="F91" s="10">
        <f t="shared" si="1"/>
        <v>0</v>
      </c>
    </row>
    <row r="92" spans="1:6" s="9" customFormat="1" ht="22.5">
      <c r="A92" s="77">
        <v>7.4</v>
      </c>
      <c r="B92" s="75" t="s">
        <v>126</v>
      </c>
      <c r="C92" s="73" t="s">
        <v>4</v>
      </c>
      <c r="D92" s="95">
        <v>39</v>
      </c>
      <c r="E92" s="7"/>
      <c r="F92" s="10">
        <f t="shared" si="1"/>
        <v>0</v>
      </c>
    </row>
    <row r="93" spans="1:6" s="9" customFormat="1" ht="12.75">
      <c r="A93" s="77">
        <v>7.5</v>
      </c>
      <c r="B93" s="75" t="s">
        <v>127</v>
      </c>
      <c r="C93" s="73" t="s">
        <v>4</v>
      </c>
      <c r="D93" s="95">
        <v>5</v>
      </c>
      <c r="E93" s="6"/>
      <c r="F93" s="10">
        <f t="shared" si="1"/>
        <v>0</v>
      </c>
    </row>
    <row r="94" spans="1:6" s="9" customFormat="1" ht="22.5">
      <c r="A94" s="77">
        <v>7.6</v>
      </c>
      <c r="B94" s="75" t="s">
        <v>128</v>
      </c>
      <c r="C94" s="73" t="s">
        <v>22</v>
      </c>
      <c r="D94" s="95">
        <v>5</v>
      </c>
      <c r="E94" s="6"/>
      <c r="F94" s="10">
        <f t="shared" si="1"/>
        <v>0</v>
      </c>
    </row>
    <row r="95" spans="1:6" s="9" customFormat="1" ht="12.75">
      <c r="A95" s="77">
        <v>7.7</v>
      </c>
      <c r="B95" s="75" t="s">
        <v>129</v>
      </c>
      <c r="C95" s="73" t="s">
        <v>23</v>
      </c>
      <c r="D95" s="95">
        <v>204</v>
      </c>
      <c r="E95" s="6"/>
      <c r="F95" s="10">
        <f t="shared" si="1"/>
        <v>0</v>
      </c>
    </row>
    <row r="96" spans="1:6" s="9" customFormat="1" ht="12.75">
      <c r="A96" s="77">
        <v>7.8</v>
      </c>
      <c r="B96" s="75" t="s">
        <v>130</v>
      </c>
      <c r="C96" s="73" t="s">
        <v>2</v>
      </c>
      <c r="D96" s="95">
        <v>59</v>
      </c>
      <c r="E96" s="6"/>
      <c r="F96" s="10">
        <f t="shared" si="1"/>
        <v>0</v>
      </c>
    </row>
    <row r="97" spans="1:6" s="9" customFormat="1" ht="12.75">
      <c r="A97" s="77">
        <v>7.9</v>
      </c>
      <c r="B97" s="75" t="s">
        <v>131</v>
      </c>
      <c r="C97" s="73" t="s">
        <v>23</v>
      </c>
      <c r="D97" s="95">
        <v>61</v>
      </c>
      <c r="E97" s="6"/>
      <c r="F97" s="10">
        <f t="shared" si="1"/>
        <v>0</v>
      </c>
    </row>
    <row r="98" spans="1:6" s="9" customFormat="1" ht="22.5">
      <c r="A98" s="78">
        <v>7.1</v>
      </c>
      <c r="B98" s="75" t="s">
        <v>132</v>
      </c>
      <c r="C98" s="73" t="s">
        <v>23</v>
      </c>
      <c r="D98" s="95">
        <v>10</v>
      </c>
      <c r="E98" s="6"/>
      <c r="F98" s="10">
        <f t="shared" si="1"/>
        <v>0</v>
      </c>
    </row>
    <row r="99" spans="1:6" s="9" customFormat="1" ht="22.5">
      <c r="A99" s="73">
        <v>7.11</v>
      </c>
      <c r="B99" s="75" t="s">
        <v>133</v>
      </c>
      <c r="C99" s="73" t="s">
        <v>23</v>
      </c>
      <c r="D99" s="95">
        <v>52</v>
      </c>
      <c r="E99" s="6"/>
      <c r="F99" s="10">
        <f t="shared" si="1"/>
        <v>0</v>
      </c>
    </row>
    <row r="100" spans="1:6" s="9" customFormat="1" ht="12.75">
      <c r="A100" s="58"/>
      <c r="B100" s="40"/>
      <c r="C100" s="39"/>
      <c r="D100" s="61"/>
      <c r="E100" s="10" t="s">
        <v>32</v>
      </c>
      <c r="F100" s="10">
        <f>ROUND(SUM(F5:F99),2)</f>
        <v>0</v>
      </c>
    </row>
    <row r="101" spans="1:6" s="9" customFormat="1" ht="12.75">
      <c r="A101" s="58"/>
      <c r="B101" s="40"/>
      <c r="C101" s="39"/>
      <c r="D101" s="61"/>
      <c r="E101" s="10" t="s">
        <v>18</v>
      </c>
      <c r="F101" s="10">
        <f>ROUND(F100*5%,2)</f>
        <v>0</v>
      </c>
    </row>
    <row r="102" spans="1:6" s="9" customFormat="1" ht="12.75">
      <c r="A102" s="58"/>
      <c r="B102" s="40"/>
      <c r="C102" s="39"/>
      <c r="D102" s="61"/>
      <c r="E102" s="66" t="s">
        <v>33</v>
      </c>
      <c r="F102" s="57">
        <f>SUM(F100:F101)</f>
        <v>0</v>
      </c>
    </row>
    <row r="103" spans="1:6" s="9" customFormat="1" ht="12.75">
      <c r="A103" s="58"/>
      <c r="B103" s="40"/>
      <c r="C103" s="39"/>
      <c r="D103" s="61"/>
      <c r="E103" s="66" t="s">
        <v>12</v>
      </c>
      <c r="F103" s="57">
        <f>ROUND(F102*21%,2)</f>
        <v>0</v>
      </c>
    </row>
    <row r="104" spans="1:6" s="9" customFormat="1" ht="12.75">
      <c r="A104" s="58"/>
      <c r="B104" s="40"/>
      <c r="C104" s="39"/>
      <c r="D104" s="61"/>
      <c r="E104" s="66" t="s">
        <v>34</v>
      </c>
      <c r="F104" s="57">
        <f>SUM(F102:F103)</f>
        <v>0</v>
      </c>
    </row>
    <row r="105" spans="1:6" s="9" customFormat="1" ht="12.75">
      <c r="A105" s="41" t="s">
        <v>41</v>
      </c>
      <c r="B105" s="42"/>
      <c r="C105" s="42"/>
      <c r="D105" s="50"/>
      <c r="E105" s="50"/>
      <c r="F105" s="51"/>
    </row>
    <row r="106" spans="1:6" s="9" customFormat="1" ht="12.75">
      <c r="A106" s="71">
        <v>1</v>
      </c>
      <c r="B106" s="72" t="s">
        <v>134</v>
      </c>
      <c r="C106" s="73"/>
      <c r="D106" s="94"/>
      <c r="E106" s="58"/>
      <c r="F106" s="58"/>
    </row>
    <row r="107" spans="1:6" s="9" customFormat="1" ht="12.75">
      <c r="A107" s="73">
        <v>1.1</v>
      </c>
      <c r="B107" s="75" t="s">
        <v>135</v>
      </c>
      <c r="C107" s="73" t="s">
        <v>4</v>
      </c>
      <c r="D107" s="95">
        <v>39</v>
      </c>
      <c r="E107" s="6"/>
      <c r="F107" s="10">
        <f>ROUND(D107*E107,2)</f>
        <v>0</v>
      </c>
    </row>
    <row r="108" spans="1:6" s="9" customFormat="1" ht="12.75">
      <c r="A108" s="73">
        <v>1.2</v>
      </c>
      <c r="B108" s="75" t="s">
        <v>136</v>
      </c>
      <c r="C108" s="73" t="s">
        <v>4</v>
      </c>
      <c r="D108" s="95">
        <v>25</v>
      </c>
      <c r="E108" s="6"/>
      <c r="F108" s="10">
        <f aca="true" t="shared" si="2" ref="F108:F147">ROUND(D108*E108,2)</f>
        <v>0</v>
      </c>
    </row>
    <row r="109" spans="1:6" s="9" customFormat="1" ht="12.75">
      <c r="A109" s="73">
        <v>1.3</v>
      </c>
      <c r="B109" s="75" t="s">
        <v>137</v>
      </c>
      <c r="C109" s="73" t="s">
        <v>4</v>
      </c>
      <c r="D109" s="95">
        <v>58</v>
      </c>
      <c r="E109" s="6"/>
      <c r="F109" s="10">
        <f t="shared" si="2"/>
        <v>0</v>
      </c>
    </row>
    <row r="110" spans="1:6" s="9" customFormat="1" ht="12.75">
      <c r="A110" s="73">
        <v>1.4</v>
      </c>
      <c r="B110" s="75" t="s">
        <v>138</v>
      </c>
      <c r="C110" s="73" t="s">
        <v>4</v>
      </c>
      <c r="D110" s="95">
        <v>33</v>
      </c>
      <c r="E110" s="6"/>
      <c r="F110" s="10">
        <f t="shared" si="2"/>
        <v>0</v>
      </c>
    </row>
    <row r="111" spans="1:6" s="9" customFormat="1" ht="12.75">
      <c r="A111" s="73">
        <v>1.5</v>
      </c>
      <c r="B111" s="75" t="s">
        <v>139</v>
      </c>
      <c r="C111" s="73" t="s">
        <v>4</v>
      </c>
      <c r="D111" s="95">
        <v>58</v>
      </c>
      <c r="E111" s="6"/>
      <c r="F111" s="10">
        <f t="shared" si="2"/>
        <v>0</v>
      </c>
    </row>
    <row r="112" spans="1:6" s="9" customFormat="1" ht="12.75">
      <c r="A112" s="73">
        <v>1.6</v>
      </c>
      <c r="B112" s="75" t="s">
        <v>140</v>
      </c>
      <c r="C112" s="73" t="s">
        <v>4</v>
      </c>
      <c r="D112" s="95">
        <v>2</v>
      </c>
      <c r="E112" s="6"/>
      <c r="F112" s="10">
        <f t="shared" si="2"/>
        <v>0</v>
      </c>
    </row>
    <row r="113" spans="1:6" s="9" customFormat="1" ht="12.75">
      <c r="A113" s="73">
        <v>1.7</v>
      </c>
      <c r="B113" s="75" t="s">
        <v>141</v>
      </c>
      <c r="C113" s="73" t="s">
        <v>2</v>
      </c>
      <c r="D113" s="95">
        <v>560</v>
      </c>
      <c r="E113" s="6"/>
      <c r="F113" s="10">
        <f t="shared" si="2"/>
        <v>0</v>
      </c>
    </row>
    <row r="114" spans="1:6" s="9" customFormat="1" ht="12.75">
      <c r="A114" s="73">
        <v>1.8</v>
      </c>
      <c r="B114" s="75" t="s">
        <v>142</v>
      </c>
      <c r="C114" s="73" t="s">
        <v>4</v>
      </c>
      <c r="D114" s="95">
        <v>65</v>
      </c>
      <c r="E114" s="6"/>
      <c r="F114" s="10">
        <f t="shared" si="2"/>
        <v>0</v>
      </c>
    </row>
    <row r="115" spans="1:6" s="9" customFormat="1" ht="12.75">
      <c r="A115" s="73">
        <v>1.9</v>
      </c>
      <c r="B115" s="75" t="s">
        <v>143</v>
      </c>
      <c r="C115" s="73" t="s">
        <v>29</v>
      </c>
      <c r="D115" s="95">
        <v>1</v>
      </c>
      <c r="E115" s="6"/>
      <c r="F115" s="10">
        <f t="shared" si="2"/>
        <v>0</v>
      </c>
    </row>
    <row r="116" spans="1:6" s="9" customFormat="1" ht="12.75">
      <c r="A116" s="74">
        <v>1.1</v>
      </c>
      <c r="B116" s="75" t="s">
        <v>144</v>
      </c>
      <c r="C116" s="73" t="s">
        <v>2</v>
      </c>
      <c r="D116" s="95">
        <v>592</v>
      </c>
      <c r="E116" s="6"/>
      <c r="F116" s="10">
        <f t="shared" si="2"/>
        <v>0</v>
      </c>
    </row>
    <row r="117" spans="1:6" s="9" customFormat="1" ht="12.75">
      <c r="A117" s="73">
        <v>1.11</v>
      </c>
      <c r="B117" s="75" t="s">
        <v>145</v>
      </c>
      <c r="C117" s="73" t="s">
        <v>2</v>
      </c>
      <c r="D117" s="95">
        <v>1354</v>
      </c>
      <c r="E117" s="6"/>
      <c r="F117" s="10">
        <f t="shared" si="2"/>
        <v>0</v>
      </c>
    </row>
    <row r="118" spans="1:6" s="9" customFormat="1" ht="12.75">
      <c r="A118" s="74">
        <v>1.12</v>
      </c>
      <c r="B118" s="75" t="s">
        <v>146</v>
      </c>
      <c r="C118" s="73" t="s">
        <v>2</v>
      </c>
      <c r="D118" s="95">
        <v>560</v>
      </c>
      <c r="E118" s="6"/>
      <c r="F118" s="10">
        <f t="shared" si="2"/>
        <v>0</v>
      </c>
    </row>
    <row r="119" spans="1:6" s="9" customFormat="1" ht="12.75">
      <c r="A119" s="73">
        <v>1.13</v>
      </c>
      <c r="B119" s="75" t="s">
        <v>147</v>
      </c>
      <c r="C119" s="73" t="s">
        <v>4</v>
      </c>
      <c r="D119" s="95">
        <v>116</v>
      </c>
      <c r="E119" s="6"/>
      <c r="F119" s="10">
        <f t="shared" si="2"/>
        <v>0</v>
      </c>
    </row>
    <row r="120" spans="1:6" s="9" customFormat="1" ht="12.75">
      <c r="A120" s="74">
        <v>1.14</v>
      </c>
      <c r="B120" s="75" t="s">
        <v>148</v>
      </c>
      <c r="C120" s="73" t="s">
        <v>4</v>
      </c>
      <c r="D120" s="95">
        <v>2</v>
      </c>
      <c r="E120" s="6"/>
      <c r="F120" s="10">
        <f t="shared" si="2"/>
        <v>0</v>
      </c>
    </row>
    <row r="121" spans="1:6" s="9" customFormat="1" ht="15.75" customHeight="1">
      <c r="A121" s="73">
        <v>1.15</v>
      </c>
      <c r="B121" s="75" t="s">
        <v>149</v>
      </c>
      <c r="C121" s="73" t="s">
        <v>2</v>
      </c>
      <c r="D121" s="95">
        <v>1645</v>
      </c>
      <c r="E121" s="6"/>
      <c r="F121" s="10">
        <f t="shared" si="2"/>
        <v>0</v>
      </c>
    </row>
    <row r="122" spans="1:6" s="9" customFormat="1" ht="12.75">
      <c r="A122" s="74">
        <v>1.16</v>
      </c>
      <c r="B122" s="75" t="s">
        <v>150</v>
      </c>
      <c r="C122" s="73" t="s">
        <v>2</v>
      </c>
      <c r="D122" s="95">
        <v>1624</v>
      </c>
      <c r="E122" s="6"/>
      <c r="F122" s="10">
        <f t="shared" si="2"/>
        <v>0</v>
      </c>
    </row>
    <row r="123" spans="1:6" s="9" customFormat="1" ht="12.75">
      <c r="A123" s="73">
        <v>1.17</v>
      </c>
      <c r="B123" s="75" t="s">
        <v>151</v>
      </c>
      <c r="C123" s="73" t="s">
        <v>2</v>
      </c>
      <c r="D123" s="95">
        <v>1624</v>
      </c>
      <c r="E123" s="6"/>
      <c r="F123" s="10">
        <f t="shared" si="2"/>
        <v>0</v>
      </c>
    </row>
    <row r="124" spans="1:6" s="9" customFormat="1" ht="12.75">
      <c r="A124" s="74">
        <v>1.18</v>
      </c>
      <c r="B124" s="75" t="s">
        <v>152</v>
      </c>
      <c r="C124" s="73" t="s">
        <v>2</v>
      </c>
      <c r="D124" s="95">
        <v>1624</v>
      </c>
      <c r="E124" s="6"/>
      <c r="F124" s="10">
        <f t="shared" si="2"/>
        <v>0</v>
      </c>
    </row>
    <row r="125" spans="1:6" s="9" customFormat="1" ht="12.75">
      <c r="A125" s="71">
        <v>2</v>
      </c>
      <c r="B125" s="72" t="s">
        <v>153</v>
      </c>
      <c r="C125" s="73"/>
      <c r="D125" s="95"/>
      <c r="E125" s="6"/>
      <c r="F125" s="10"/>
    </row>
    <row r="126" spans="1:6" s="9" customFormat="1" ht="12.75">
      <c r="A126" s="73">
        <v>2.1</v>
      </c>
      <c r="B126" s="75" t="s">
        <v>154</v>
      </c>
      <c r="C126" s="73" t="s">
        <v>4</v>
      </c>
      <c r="D126" s="95">
        <v>39</v>
      </c>
      <c r="E126" s="6"/>
      <c r="F126" s="10">
        <f t="shared" si="2"/>
        <v>0</v>
      </c>
    </row>
    <row r="127" spans="1:6" s="9" customFormat="1" ht="12.75">
      <c r="A127" s="73">
        <v>2.2</v>
      </c>
      <c r="B127" s="75" t="s">
        <v>155</v>
      </c>
      <c r="C127" s="73" t="s">
        <v>4</v>
      </c>
      <c r="D127" s="95">
        <v>27</v>
      </c>
      <c r="E127" s="6"/>
      <c r="F127" s="10">
        <f t="shared" si="2"/>
        <v>0</v>
      </c>
    </row>
    <row r="128" spans="1:6" s="9" customFormat="1" ht="12.75">
      <c r="A128" s="82">
        <v>2.3</v>
      </c>
      <c r="B128" s="75" t="s">
        <v>156</v>
      </c>
      <c r="C128" s="73" t="s">
        <v>4</v>
      </c>
      <c r="D128" s="95">
        <v>6</v>
      </c>
      <c r="E128" s="6"/>
      <c r="F128" s="10">
        <f t="shared" si="2"/>
        <v>0</v>
      </c>
    </row>
    <row r="129" spans="1:6" s="9" customFormat="1" ht="12.75">
      <c r="A129" s="73">
        <v>2.4</v>
      </c>
      <c r="B129" s="75" t="s">
        <v>157</v>
      </c>
      <c r="C129" s="73" t="s">
        <v>29</v>
      </c>
      <c r="D129" s="95">
        <v>58</v>
      </c>
      <c r="E129" s="6"/>
      <c r="F129" s="10">
        <f t="shared" si="2"/>
        <v>0</v>
      </c>
    </row>
    <row r="130" spans="1:6" s="9" customFormat="1" ht="12.75">
      <c r="A130" s="73">
        <v>2.5</v>
      </c>
      <c r="B130" s="75" t="s">
        <v>158</v>
      </c>
      <c r="C130" s="73" t="s">
        <v>4</v>
      </c>
      <c r="D130" s="95">
        <v>33</v>
      </c>
      <c r="E130" s="6"/>
      <c r="F130" s="10">
        <f t="shared" si="2"/>
        <v>0</v>
      </c>
    </row>
    <row r="131" spans="1:6" s="9" customFormat="1" ht="12.75">
      <c r="A131" s="73">
        <v>2.6</v>
      </c>
      <c r="B131" s="75" t="s">
        <v>159</v>
      </c>
      <c r="C131" s="73" t="s">
        <v>4</v>
      </c>
      <c r="D131" s="95">
        <v>33</v>
      </c>
      <c r="E131" s="6"/>
      <c r="F131" s="10">
        <f t="shared" si="2"/>
        <v>0</v>
      </c>
    </row>
    <row r="132" spans="1:6" s="9" customFormat="1" ht="12.75">
      <c r="A132" s="82">
        <v>2.7</v>
      </c>
      <c r="B132" s="75" t="s">
        <v>160</v>
      </c>
      <c r="C132" s="73" t="s">
        <v>4</v>
      </c>
      <c r="D132" s="95">
        <v>33</v>
      </c>
      <c r="E132" s="6"/>
      <c r="F132" s="10">
        <f t="shared" si="2"/>
        <v>0</v>
      </c>
    </row>
    <row r="133" spans="1:6" s="9" customFormat="1" ht="12.75">
      <c r="A133" s="73">
        <v>2.8</v>
      </c>
      <c r="B133" s="75" t="s">
        <v>161</v>
      </c>
      <c r="C133" s="73" t="s">
        <v>4</v>
      </c>
      <c r="D133" s="95">
        <v>33</v>
      </c>
      <c r="E133" s="6"/>
      <c r="F133" s="10">
        <f t="shared" si="2"/>
        <v>0</v>
      </c>
    </row>
    <row r="134" spans="1:6" s="9" customFormat="1" ht="12.75">
      <c r="A134" s="82">
        <v>2.9</v>
      </c>
      <c r="B134" s="75" t="s">
        <v>162</v>
      </c>
      <c r="C134" s="73" t="s">
        <v>2</v>
      </c>
      <c r="D134" s="95">
        <v>381</v>
      </c>
      <c r="E134" s="6"/>
      <c r="F134" s="10">
        <f t="shared" si="2"/>
        <v>0</v>
      </c>
    </row>
    <row r="135" spans="1:6" s="9" customFormat="1" ht="12.75">
      <c r="A135" s="74">
        <v>2.1</v>
      </c>
      <c r="B135" s="75" t="s">
        <v>163</v>
      </c>
      <c r="C135" s="73" t="s">
        <v>2</v>
      </c>
      <c r="D135" s="95">
        <v>179</v>
      </c>
      <c r="E135" s="6"/>
      <c r="F135" s="10">
        <f t="shared" si="2"/>
        <v>0</v>
      </c>
    </row>
    <row r="136" spans="1:6" s="9" customFormat="1" ht="12.75">
      <c r="A136" s="74">
        <v>2.11</v>
      </c>
      <c r="B136" s="75" t="s">
        <v>164</v>
      </c>
      <c r="C136" s="73" t="s">
        <v>2</v>
      </c>
      <c r="D136" s="95">
        <v>2051</v>
      </c>
      <c r="E136" s="6"/>
      <c r="F136" s="10">
        <f t="shared" si="2"/>
        <v>0</v>
      </c>
    </row>
    <row r="137" spans="1:6" s="9" customFormat="1" ht="12.75">
      <c r="A137" s="74">
        <v>2.12</v>
      </c>
      <c r="B137" s="75" t="s">
        <v>165</v>
      </c>
      <c r="C137" s="73" t="s">
        <v>2</v>
      </c>
      <c r="D137" s="95">
        <v>351</v>
      </c>
      <c r="E137" s="6"/>
      <c r="F137" s="10">
        <f t="shared" si="2"/>
        <v>0</v>
      </c>
    </row>
    <row r="138" spans="1:6" s="9" customFormat="1" ht="12.75">
      <c r="A138" s="74">
        <v>2.13</v>
      </c>
      <c r="B138" s="75" t="s">
        <v>166</v>
      </c>
      <c r="C138" s="73" t="s">
        <v>29</v>
      </c>
      <c r="D138" s="95">
        <v>116</v>
      </c>
      <c r="E138" s="6"/>
      <c r="F138" s="10">
        <f t="shared" si="2"/>
        <v>0</v>
      </c>
    </row>
    <row r="139" spans="1:6" s="9" customFormat="1" ht="12.75">
      <c r="A139" s="74">
        <v>2.14</v>
      </c>
      <c r="B139" s="75" t="s">
        <v>167</v>
      </c>
      <c r="C139" s="73" t="s">
        <v>4</v>
      </c>
      <c r="D139" s="95">
        <v>2</v>
      </c>
      <c r="E139" s="6"/>
      <c r="F139" s="10">
        <f t="shared" si="2"/>
        <v>0</v>
      </c>
    </row>
    <row r="140" spans="1:6" s="9" customFormat="1" ht="12.75">
      <c r="A140" s="74">
        <v>2.15</v>
      </c>
      <c r="B140" s="75" t="s">
        <v>168</v>
      </c>
      <c r="C140" s="73" t="s">
        <v>2</v>
      </c>
      <c r="D140" s="95">
        <v>1624</v>
      </c>
      <c r="E140" s="6"/>
      <c r="F140" s="10">
        <f t="shared" si="2"/>
        <v>0</v>
      </c>
    </row>
    <row r="141" spans="1:6" s="9" customFormat="1" ht="12.75">
      <c r="A141" s="74">
        <v>2.16</v>
      </c>
      <c r="B141" s="75" t="s">
        <v>169</v>
      </c>
      <c r="C141" s="73" t="s">
        <v>4</v>
      </c>
      <c r="D141" s="95">
        <v>1</v>
      </c>
      <c r="E141" s="6"/>
      <c r="F141" s="10">
        <f t="shared" si="2"/>
        <v>0</v>
      </c>
    </row>
    <row r="142" spans="1:6" s="9" customFormat="1" ht="12.75">
      <c r="A142" s="74">
        <v>2.17</v>
      </c>
      <c r="B142" s="75" t="s">
        <v>170</v>
      </c>
      <c r="C142" s="73" t="s">
        <v>4</v>
      </c>
      <c r="D142" s="95">
        <v>6</v>
      </c>
      <c r="E142" s="6"/>
      <c r="F142" s="10">
        <f t="shared" si="2"/>
        <v>0</v>
      </c>
    </row>
    <row r="143" spans="1:6" s="9" customFormat="1" ht="12.75">
      <c r="A143" s="74">
        <v>2.18</v>
      </c>
      <c r="B143" s="75" t="s">
        <v>171</v>
      </c>
      <c r="C143" s="73" t="s">
        <v>4</v>
      </c>
      <c r="D143" s="95">
        <v>1</v>
      </c>
      <c r="E143" s="6"/>
      <c r="F143" s="10">
        <f t="shared" si="2"/>
        <v>0</v>
      </c>
    </row>
    <row r="144" spans="1:6" s="9" customFormat="1" ht="12.75">
      <c r="A144" s="74">
        <v>2.19</v>
      </c>
      <c r="B144" s="75" t="s">
        <v>172</v>
      </c>
      <c r="C144" s="73" t="s">
        <v>4</v>
      </c>
      <c r="D144" s="95">
        <v>1</v>
      </c>
      <c r="E144" s="6"/>
      <c r="F144" s="10">
        <f t="shared" si="2"/>
        <v>0</v>
      </c>
    </row>
    <row r="145" spans="1:6" s="9" customFormat="1" ht="12.75">
      <c r="A145" s="74">
        <v>2.2</v>
      </c>
      <c r="B145" s="75" t="s">
        <v>173</v>
      </c>
      <c r="C145" s="73" t="s">
        <v>4</v>
      </c>
      <c r="D145" s="95">
        <v>1</v>
      </c>
      <c r="E145" s="6"/>
      <c r="F145" s="10">
        <f t="shared" si="2"/>
        <v>0</v>
      </c>
    </row>
    <row r="146" spans="1:6" s="9" customFormat="1" ht="12.75">
      <c r="A146" s="74">
        <v>2.21</v>
      </c>
      <c r="B146" s="75" t="s">
        <v>174</v>
      </c>
      <c r="C146" s="73" t="s">
        <v>4</v>
      </c>
      <c r="D146" s="95">
        <v>1</v>
      </c>
      <c r="E146" s="6"/>
      <c r="F146" s="10">
        <f t="shared" si="2"/>
        <v>0</v>
      </c>
    </row>
    <row r="147" spans="1:6" s="9" customFormat="1" ht="12.75">
      <c r="A147" s="74">
        <v>2.22</v>
      </c>
      <c r="B147" s="75" t="s">
        <v>30</v>
      </c>
      <c r="C147" s="73" t="s">
        <v>39</v>
      </c>
      <c r="D147" s="95">
        <v>97</v>
      </c>
      <c r="E147" s="6"/>
      <c r="F147" s="10">
        <f t="shared" si="2"/>
        <v>0</v>
      </c>
    </row>
    <row r="148" spans="1:6" ht="12.75">
      <c r="A148" s="60"/>
      <c r="B148" s="64"/>
      <c r="C148" s="63"/>
      <c r="D148" s="65"/>
      <c r="E148" s="10" t="s">
        <v>32</v>
      </c>
      <c r="F148" s="10">
        <f>ROUND(SUM(F107:F147),2)</f>
        <v>0</v>
      </c>
    </row>
    <row r="149" spans="1:6" ht="12.75">
      <c r="A149" s="60"/>
      <c r="B149" s="64"/>
      <c r="C149" s="63"/>
      <c r="D149" s="65"/>
      <c r="E149" s="10" t="s">
        <v>18</v>
      </c>
      <c r="F149" s="10">
        <f>ROUND(F148*5%,2)</f>
        <v>0</v>
      </c>
    </row>
    <row r="150" spans="1:6" ht="12.75">
      <c r="A150" s="60"/>
      <c r="B150" s="64"/>
      <c r="C150" s="63"/>
      <c r="D150" s="65"/>
      <c r="E150" s="66" t="s">
        <v>33</v>
      </c>
      <c r="F150" s="57">
        <f>SUM(F148:F149)</f>
        <v>0</v>
      </c>
    </row>
    <row r="151" spans="1:6" ht="12.75">
      <c r="A151" s="60"/>
      <c r="B151" s="64"/>
      <c r="C151" s="63"/>
      <c r="D151" s="67"/>
      <c r="E151" s="66" t="s">
        <v>12</v>
      </c>
      <c r="F151" s="57">
        <f>ROUND(F150*21%,2)</f>
        <v>0</v>
      </c>
    </row>
    <row r="152" spans="1:6" ht="12.75">
      <c r="A152" s="60"/>
      <c r="B152" s="68"/>
      <c r="C152" s="63"/>
      <c r="D152" s="67"/>
      <c r="E152" s="66" t="s">
        <v>34</v>
      </c>
      <c r="F152" s="57">
        <f>SUM(F150:F151)</f>
        <v>0</v>
      </c>
    </row>
  </sheetData>
  <sheetProtection/>
  <autoFilter ref="B3:F152"/>
  <mergeCells count="1">
    <mergeCell ref="A1:F1"/>
  </mergeCells>
  <conditionalFormatting sqref="B71:B84 B111 B139 B141:B142 B115 B127:B128 B130 B132:B133 B135:B137 B117:B120 B122:B125 B107:B109 B144:B147">
    <cfRule type="expression" priority="57" dxfId="27" stopIfTrue="1">
      <formula>$B71=0</formula>
    </cfRule>
  </conditionalFormatting>
  <conditionalFormatting sqref="B86:B94">
    <cfRule type="expression" priority="55" dxfId="27" stopIfTrue="1">
      <formula>$B86=0</formula>
    </cfRule>
  </conditionalFormatting>
  <conditionalFormatting sqref="B96:B99">
    <cfRule type="expression" priority="54" dxfId="27" stopIfTrue="1">
      <formula>$B96=0</formula>
    </cfRule>
  </conditionalFormatting>
  <conditionalFormatting sqref="B17:B20">
    <cfRule type="expression" priority="47" dxfId="27" stopIfTrue="1">
      <formula>$B17=0</formula>
    </cfRule>
  </conditionalFormatting>
  <conditionalFormatting sqref="B57:B64">
    <cfRule type="expression" priority="33" dxfId="27" stopIfTrue="1">
      <formula>$B57=0</formula>
    </cfRule>
  </conditionalFormatting>
  <conditionalFormatting sqref="B22:B30">
    <cfRule type="expression" priority="46" dxfId="27" stopIfTrue="1">
      <formula>$B22=0</formula>
    </cfRule>
  </conditionalFormatting>
  <conditionalFormatting sqref="B32:B35">
    <cfRule type="expression" priority="45" dxfId="27" stopIfTrue="1">
      <formula>$B32=0</formula>
    </cfRule>
  </conditionalFormatting>
  <conditionalFormatting sqref="B37">
    <cfRule type="expression" priority="44" dxfId="27" stopIfTrue="1">
      <formula>$B37=0</formula>
    </cfRule>
  </conditionalFormatting>
  <conditionalFormatting sqref="B38:B42">
    <cfRule type="expression" priority="43" dxfId="27" stopIfTrue="1">
      <formula>$B38=0</formula>
    </cfRule>
  </conditionalFormatting>
  <conditionalFormatting sqref="B44:B45">
    <cfRule type="expression" priority="41" dxfId="27" stopIfTrue="1">
      <formula>$B44=0</formula>
    </cfRule>
  </conditionalFormatting>
  <conditionalFormatting sqref="B47">
    <cfRule type="expression" priority="39" dxfId="27" stopIfTrue="1">
      <formula>$B47=0</formula>
    </cfRule>
  </conditionalFormatting>
  <conditionalFormatting sqref="B49">
    <cfRule type="expression" priority="37" dxfId="27" stopIfTrue="1">
      <formula>$B49=0</formula>
    </cfRule>
  </conditionalFormatting>
  <conditionalFormatting sqref="B51">
    <cfRule type="expression" priority="35" dxfId="27" stopIfTrue="1">
      <formula>$B51=0</formula>
    </cfRule>
  </conditionalFormatting>
  <conditionalFormatting sqref="B53:B54">
    <cfRule type="expression" priority="34" dxfId="27" stopIfTrue="1">
      <formula>$B53=0</formula>
    </cfRule>
  </conditionalFormatting>
  <conditionalFormatting sqref="B66">
    <cfRule type="expression" priority="32" dxfId="27" stopIfTrue="1">
      <formula>$B66=0</formula>
    </cfRule>
  </conditionalFormatting>
  <conditionalFormatting sqref="B68">
    <cfRule type="expression" priority="31" dxfId="27" stopIfTrue="1">
      <formula>$B68=0</formula>
    </cfRule>
  </conditionalFormatting>
  <conditionalFormatting sqref="B113">
    <cfRule type="expression" priority="30" dxfId="27" stopIfTrue="1">
      <formula>$B113=0</formula>
    </cfRule>
  </conditionalFormatting>
  <conditionalFormatting sqref="B43">
    <cfRule type="expression" priority="21" dxfId="27" stopIfTrue="1">
      <formula>$B43=0</formula>
    </cfRule>
  </conditionalFormatting>
  <conditionalFormatting sqref="B46">
    <cfRule type="expression" priority="20" dxfId="27" stopIfTrue="1">
      <formula>$B46=0</formula>
    </cfRule>
  </conditionalFormatting>
  <conditionalFormatting sqref="B48">
    <cfRule type="expression" priority="19" dxfId="27" stopIfTrue="1">
      <formula>$B48=0</formula>
    </cfRule>
  </conditionalFormatting>
  <conditionalFormatting sqref="B50">
    <cfRule type="expression" priority="18" dxfId="27" stopIfTrue="1">
      <formula>$B50=0</formula>
    </cfRule>
  </conditionalFormatting>
  <conditionalFormatting sqref="B56">
    <cfRule type="expression" priority="17" dxfId="27" stopIfTrue="1">
      <formula>$B56=0</formula>
    </cfRule>
  </conditionalFormatting>
  <conditionalFormatting sqref="B67">
    <cfRule type="expression" priority="16" dxfId="27" stopIfTrue="1">
      <formula>$B67=0</formula>
    </cfRule>
  </conditionalFormatting>
  <conditionalFormatting sqref="B65">
    <cfRule type="expression" priority="15" dxfId="27" stopIfTrue="1">
      <formula>$B65=0</formula>
    </cfRule>
  </conditionalFormatting>
  <conditionalFormatting sqref="B110">
    <cfRule type="expression" priority="4" dxfId="27" stopIfTrue="1">
      <formula>$B110=0</formula>
    </cfRule>
  </conditionalFormatting>
  <conditionalFormatting sqref="B5">
    <cfRule type="expression" priority="2" dxfId="27" stopIfTrue="1">
      <formula>$B5=0</formula>
    </cfRule>
  </conditionalFormatting>
  <conditionalFormatting sqref="B6:B16">
    <cfRule type="expression" priority="1" dxfId="27" stopIfTrue="1">
      <formula>$B6=0</formula>
    </cfRule>
  </conditionalFormatting>
  <printOptions horizontalCentered="1"/>
  <pageMargins left="0.5511811023622047" right="0.15748031496062992" top="0.3937007874015748" bottom="0.7480314960629921" header="0.2755905511811024" footer="0.2755905511811024"/>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selection activeCell="D9" sqref="D9"/>
    </sheetView>
  </sheetViews>
  <sheetFormatPr defaultColWidth="9.140625" defaultRowHeight="15"/>
  <cols>
    <col min="1" max="1" width="10.421875" style="0" customWidth="1"/>
    <col min="2" max="2" width="47.57421875" style="0" customWidth="1"/>
    <col min="3" max="3" width="16.140625" style="0" customWidth="1"/>
  </cols>
  <sheetData>
    <row r="1" spans="1:3" ht="65.25" customHeight="1">
      <c r="A1" s="107" t="s">
        <v>338</v>
      </c>
      <c r="B1" s="107"/>
      <c r="C1" s="107"/>
    </row>
    <row r="2" spans="1:3" ht="15">
      <c r="A2" s="23"/>
      <c r="B2" s="23"/>
      <c r="C2" s="24"/>
    </row>
    <row r="3" spans="1:3" ht="25.5">
      <c r="A3" s="108" t="str">
        <f>'DARBU_IZMAKSAS I daļa'!A1:F1</f>
        <v>Rožu ielas rekonstrukcija</v>
      </c>
      <c r="B3" s="109"/>
      <c r="C3" s="37" t="s">
        <v>14</v>
      </c>
    </row>
    <row r="4" spans="1:3" ht="15">
      <c r="A4" s="110" t="str">
        <f>'DARBU_IZMAKSAS I daļa'!B4</f>
        <v>Ceļu sadaļa</v>
      </c>
      <c r="B4" s="111"/>
      <c r="C4" s="34">
        <f>'DARBU_IZMAKSAS I daļa'!F100</f>
        <v>0</v>
      </c>
    </row>
    <row r="5" spans="1:3" ht="15">
      <c r="A5" s="110" t="str">
        <f>'DARBU_IZMAKSAS I daļa'!A105</f>
        <v>Apgaismojuma izbūve</v>
      </c>
      <c r="B5" s="111"/>
      <c r="C5" s="34">
        <f>'DARBU_IZMAKSAS I daļa'!F148</f>
        <v>0</v>
      </c>
    </row>
    <row r="6" spans="1:3" ht="15" customHeight="1">
      <c r="A6" s="112" t="s">
        <v>10</v>
      </c>
      <c r="B6" s="113"/>
      <c r="C6" s="35">
        <f>ROUND(SUM(C4:C5),2)</f>
        <v>0</v>
      </c>
    </row>
    <row r="7" spans="1:3" ht="15">
      <c r="A7" s="105" t="s">
        <v>18</v>
      </c>
      <c r="B7" s="106"/>
      <c r="C7" s="34">
        <f>ROUND(C6*5%,2)</f>
        <v>0</v>
      </c>
    </row>
    <row r="8" spans="1:3" ht="15">
      <c r="A8" s="105" t="s">
        <v>11</v>
      </c>
      <c r="B8" s="106"/>
      <c r="C8" s="36">
        <f>ROUND(SUM(C6:C7),2)</f>
        <v>0</v>
      </c>
    </row>
    <row r="9" spans="1:3" ht="15">
      <c r="A9" s="105" t="s">
        <v>12</v>
      </c>
      <c r="B9" s="106"/>
      <c r="C9" s="36">
        <f>ROUND(C8*21%,2)</f>
        <v>0</v>
      </c>
    </row>
    <row r="10" spans="1:3" ht="15">
      <c r="A10" s="105" t="s">
        <v>13</v>
      </c>
      <c r="B10" s="106"/>
      <c r="C10" s="35">
        <f>ROUND(SUM(C8:C9),2)</f>
        <v>0</v>
      </c>
    </row>
    <row r="11" spans="1:3" ht="15">
      <c r="A11" s="25"/>
      <c r="B11" s="26"/>
      <c r="C11" s="27"/>
    </row>
    <row r="12" spans="2:3" ht="15">
      <c r="B12" s="28" t="s">
        <v>15</v>
      </c>
      <c r="C12" s="29"/>
    </row>
    <row r="13" spans="2:3" ht="15">
      <c r="B13" s="30"/>
      <c r="C13" s="31" t="s">
        <v>16</v>
      </c>
    </row>
    <row r="14" spans="2:3" ht="15">
      <c r="B14" s="32"/>
      <c r="C14" s="33"/>
    </row>
    <row r="15" spans="2:3" ht="15">
      <c r="B15" s="25"/>
      <c r="C15" s="26"/>
    </row>
    <row r="16" spans="2:3" ht="15">
      <c r="B16" s="28" t="s">
        <v>17</v>
      </c>
      <c r="C16" s="29"/>
    </row>
    <row r="17" spans="2:3" ht="15">
      <c r="B17" s="30"/>
      <c r="C17" s="31" t="s">
        <v>16</v>
      </c>
    </row>
    <row r="18" spans="1:3" ht="15">
      <c r="A18" s="25"/>
      <c r="B18" s="26"/>
      <c r="C18" s="27"/>
    </row>
  </sheetData>
  <sheetProtection/>
  <mergeCells count="9">
    <mergeCell ref="A8:B8"/>
    <mergeCell ref="A9:B9"/>
    <mergeCell ref="A10:B10"/>
    <mergeCell ref="A1:C1"/>
    <mergeCell ref="A3:B3"/>
    <mergeCell ref="A4:B4"/>
    <mergeCell ref="A5:B5"/>
    <mergeCell ref="A6:B6"/>
    <mergeCell ref="A7:B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sheetPr>
  <dimension ref="A1:I126"/>
  <sheetViews>
    <sheetView tabSelected="1" zoomScalePageLayoutView="115" workbookViewId="0" topLeftCell="A1">
      <selection activeCell="K21" sqref="K21"/>
    </sheetView>
  </sheetViews>
  <sheetFormatPr defaultColWidth="9.00390625" defaultRowHeight="15"/>
  <cols>
    <col min="1" max="1" width="5.7109375" style="46" customWidth="1"/>
    <col min="2" max="2" width="6.57421875" style="46" customWidth="1"/>
    <col min="3" max="3" width="42.7109375" style="8" customWidth="1"/>
    <col min="4" max="4" width="10.421875" style="8" customWidth="1"/>
    <col min="5" max="5" width="9.28125" style="8" customWidth="1"/>
    <col min="6" max="6" width="9.00390625" style="13" customWidth="1"/>
    <col min="7" max="7" width="12.140625" style="8" customWidth="1"/>
    <col min="8" max="16384" width="9.00390625" style="8" customWidth="1"/>
  </cols>
  <sheetData>
    <row r="1" spans="1:7" ht="15">
      <c r="A1" s="104" t="s">
        <v>43</v>
      </c>
      <c r="B1" s="104"/>
      <c r="C1" s="104"/>
      <c r="D1" s="104"/>
      <c r="E1" s="104"/>
      <c r="F1" s="104"/>
      <c r="G1" s="104"/>
    </row>
    <row r="3" spans="1:7" ht="32.25" customHeight="1">
      <c r="A3" s="48" t="s">
        <v>0</v>
      </c>
      <c r="B3" s="101" t="s">
        <v>337</v>
      </c>
      <c r="C3" s="16" t="s">
        <v>3</v>
      </c>
      <c r="D3" s="16" t="s">
        <v>1</v>
      </c>
      <c r="E3" s="17" t="s">
        <v>7</v>
      </c>
      <c r="F3" s="18" t="s">
        <v>8</v>
      </c>
      <c r="G3" s="15" t="s">
        <v>9</v>
      </c>
    </row>
    <row r="4" spans="1:7" s="9" customFormat="1" ht="12.75">
      <c r="A4" s="41" t="s">
        <v>19</v>
      </c>
      <c r="B4" s="42"/>
      <c r="C4" s="42"/>
      <c r="D4" s="42"/>
      <c r="E4" s="42"/>
      <c r="F4" s="42"/>
      <c r="G4" s="43"/>
    </row>
    <row r="5" spans="1:7" s="9" customFormat="1" ht="12.75">
      <c r="A5" s="83">
        <v>1</v>
      </c>
      <c r="B5" s="83" t="s">
        <v>176</v>
      </c>
      <c r="C5" s="84" t="s">
        <v>40</v>
      </c>
      <c r="D5" s="83"/>
      <c r="E5" s="59"/>
      <c r="F5" s="6"/>
      <c r="G5" s="10"/>
    </row>
    <row r="6" spans="1:7" s="9" customFormat="1" ht="12.75">
      <c r="A6" s="83" t="s">
        <v>175</v>
      </c>
      <c r="B6" s="83" t="s">
        <v>178</v>
      </c>
      <c r="C6" s="85" t="s">
        <v>55</v>
      </c>
      <c r="D6" s="83" t="s">
        <v>35</v>
      </c>
      <c r="E6" s="96">
        <v>1</v>
      </c>
      <c r="F6" s="6"/>
      <c r="G6" s="10">
        <f>ROUND(E6*F6,2)</f>
        <v>0</v>
      </c>
    </row>
    <row r="7" spans="1:7" s="9" customFormat="1" ht="12.75">
      <c r="A7" s="83" t="s">
        <v>177</v>
      </c>
      <c r="B7" s="83" t="s">
        <v>180</v>
      </c>
      <c r="C7" s="85" t="s">
        <v>36</v>
      </c>
      <c r="D7" s="83" t="s">
        <v>2</v>
      </c>
      <c r="E7" s="96">
        <v>260</v>
      </c>
      <c r="F7" s="6"/>
      <c r="G7" s="10">
        <f aca="true" t="shared" si="0" ref="G7:G93">ROUND(E7*F7,2)</f>
        <v>0</v>
      </c>
    </row>
    <row r="8" spans="1:7" s="9" customFormat="1" ht="24">
      <c r="A8" s="83" t="s">
        <v>179</v>
      </c>
      <c r="B8" s="83" t="s">
        <v>180</v>
      </c>
      <c r="C8" s="86" t="s">
        <v>297</v>
      </c>
      <c r="D8" s="83" t="s">
        <v>181</v>
      </c>
      <c r="E8" s="96">
        <v>1787</v>
      </c>
      <c r="F8" s="6"/>
      <c r="G8" s="10">
        <f t="shared" si="0"/>
        <v>0</v>
      </c>
    </row>
    <row r="9" spans="1:7" s="9" customFormat="1" ht="24">
      <c r="A9" s="83" t="s">
        <v>182</v>
      </c>
      <c r="B9" s="83" t="s">
        <v>180</v>
      </c>
      <c r="C9" s="86" t="s">
        <v>298</v>
      </c>
      <c r="D9" s="83" t="s">
        <v>181</v>
      </c>
      <c r="E9" s="96">
        <v>71</v>
      </c>
      <c r="F9" s="6"/>
      <c r="G9" s="10">
        <f t="shared" si="0"/>
        <v>0</v>
      </c>
    </row>
    <row r="10" spans="1:7" s="9" customFormat="1" ht="24">
      <c r="A10" s="83" t="s">
        <v>183</v>
      </c>
      <c r="B10" s="87" t="s">
        <v>186</v>
      </c>
      <c r="C10" s="86" t="s">
        <v>184</v>
      </c>
      <c r="D10" s="83" t="s">
        <v>181</v>
      </c>
      <c r="E10" s="96">
        <v>3</v>
      </c>
      <c r="F10" s="6"/>
      <c r="G10" s="10">
        <f t="shared" si="0"/>
        <v>0</v>
      </c>
    </row>
    <row r="11" spans="1:7" s="9" customFormat="1" ht="13.5">
      <c r="A11" s="83" t="s">
        <v>185</v>
      </c>
      <c r="B11" s="83"/>
      <c r="C11" s="86" t="s">
        <v>187</v>
      </c>
      <c r="D11" s="83" t="s">
        <v>181</v>
      </c>
      <c r="E11" s="96">
        <v>2</v>
      </c>
      <c r="F11" s="6"/>
      <c r="G11" s="10">
        <f t="shared" si="0"/>
        <v>0</v>
      </c>
    </row>
    <row r="12" spans="1:7" s="9" customFormat="1" ht="12.75">
      <c r="A12" s="83">
        <v>2</v>
      </c>
      <c r="B12" s="83" t="s">
        <v>189</v>
      </c>
      <c r="C12" s="88" t="s">
        <v>37</v>
      </c>
      <c r="D12" s="83"/>
      <c r="E12" s="96"/>
      <c r="F12" s="6"/>
      <c r="G12" s="10"/>
    </row>
    <row r="13" spans="1:7" s="9" customFormat="1" ht="12.75">
      <c r="A13" s="83" t="s">
        <v>188</v>
      </c>
      <c r="B13" s="89" t="s">
        <v>192</v>
      </c>
      <c r="C13" s="86" t="s">
        <v>190</v>
      </c>
      <c r="D13" s="83" t="s">
        <v>5</v>
      </c>
      <c r="E13" s="96">
        <v>675</v>
      </c>
      <c r="F13" s="6"/>
      <c r="G13" s="10">
        <f t="shared" si="0"/>
        <v>0</v>
      </c>
    </row>
    <row r="14" spans="1:7" s="9" customFormat="1" ht="24">
      <c r="A14" s="89" t="s">
        <v>191</v>
      </c>
      <c r="B14" s="89" t="s">
        <v>192</v>
      </c>
      <c r="C14" s="86" t="s">
        <v>193</v>
      </c>
      <c r="D14" s="83" t="s">
        <v>5</v>
      </c>
      <c r="E14" s="96">
        <v>390</v>
      </c>
      <c r="F14" s="6"/>
      <c r="G14" s="10">
        <f t="shared" si="0"/>
        <v>0</v>
      </c>
    </row>
    <row r="15" spans="1:7" s="9" customFormat="1" ht="24">
      <c r="A15" s="89" t="s">
        <v>176</v>
      </c>
      <c r="B15" s="83"/>
      <c r="C15" s="86" t="s">
        <v>194</v>
      </c>
      <c r="D15" s="83" t="s">
        <v>5</v>
      </c>
      <c r="E15" s="96">
        <v>180</v>
      </c>
      <c r="F15" s="6"/>
      <c r="G15" s="10">
        <f t="shared" si="0"/>
        <v>0</v>
      </c>
    </row>
    <row r="16" spans="1:7" s="9" customFormat="1" ht="12.75">
      <c r="A16" s="83">
        <v>3</v>
      </c>
      <c r="B16" s="87" t="s">
        <v>189</v>
      </c>
      <c r="C16" s="84" t="s">
        <v>195</v>
      </c>
      <c r="D16" s="90"/>
      <c r="E16" s="97"/>
      <c r="F16" s="6"/>
      <c r="G16" s="10"/>
    </row>
    <row r="17" spans="1:7" s="9" customFormat="1" ht="24">
      <c r="A17" s="87" t="s">
        <v>178</v>
      </c>
      <c r="B17" s="87" t="s">
        <v>198</v>
      </c>
      <c r="C17" s="86" t="s">
        <v>196</v>
      </c>
      <c r="D17" s="83" t="s">
        <v>6</v>
      </c>
      <c r="E17" s="97">
        <v>228</v>
      </c>
      <c r="F17" s="6"/>
      <c r="G17" s="10">
        <f t="shared" si="0"/>
        <v>0</v>
      </c>
    </row>
    <row r="18" spans="1:7" s="9" customFormat="1" ht="24">
      <c r="A18" s="87" t="s">
        <v>197</v>
      </c>
      <c r="B18" s="87" t="s">
        <v>201</v>
      </c>
      <c r="C18" s="86" t="s">
        <v>199</v>
      </c>
      <c r="D18" s="83" t="s">
        <v>6</v>
      </c>
      <c r="E18" s="97">
        <v>191</v>
      </c>
      <c r="F18" s="6"/>
      <c r="G18" s="10">
        <f t="shared" si="0"/>
        <v>0</v>
      </c>
    </row>
    <row r="19" spans="1:7" s="9" customFormat="1" ht="24">
      <c r="A19" s="87" t="s">
        <v>200</v>
      </c>
      <c r="B19" s="87" t="s">
        <v>203</v>
      </c>
      <c r="C19" s="86" t="s">
        <v>202</v>
      </c>
      <c r="D19" s="83" t="s">
        <v>5</v>
      </c>
      <c r="E19" s="97">
        <v>599</v>
      </c>
      <c r="F19" s="6"/>
      <c r="G19" s="10">
        <f t="shared" si="0"/>
        <v>0</v>
      </c>
    </row>
    <row r="20" spans="1:7" s="9" customFormat="1" ht="36">
      <c r="A20" s="87" t="s">
        <v>189</v>
      </c>
      <c r="B20" s="87" t="s">
        <v>206</v>
      </c>
      <c r="C20" s="86" t="s">
        <v>204</v>
      </c>
      <c r="D20" s="83" t="s">
        <v>6</v>
      </c>
      <c r="E20" s="96">
        <v>89</v>
      </c>
      <c r="F20" s="6"/>
      <c r="G20" s="10">
        <f t="shared" si="0"/>
        <v>0</v>
      </c>
    </row>
    <row r="21" spans="1:7" s="9" customFormat="1" ht="24">
      <c r="A21" s="87" t="s">
        <v>205</v>
      </c>
      <c r="B21" s="87" t="s">
        <v>206</v>
      </c>
      <c r="C21" s="86" t="s">
        <v>207</v>
      </c>
      <c r="D21" s="83" t="s">
        <v>5</v>
      </c>
      <c r="E21" s="96">
        <v>298</v>
      </c>
      <c r="F21" s="6"/>
      <c r="G21" s="10">
        <f t="shared" si="0"/>
        <v>0</v>
      </c>
    </row>
    <row r="22" spans="1:7" s="9" customFormat="1" ht="24">
      <c r="A22" s="87" t="s">
        <v>208</v>
      </c>
      <c r="B22" s="87" t="s">
        <v>186</v>
      </c>
      <c r="C22" s="86" t="s">
        <v>209</v>
      </c>
      <c r="D22" s="83" t="s">
        <v>5</v>
      </c>
      <c r="E22" s="96">
        <v>298</v>
      </c>
      <c r="F22" s="6"/>
      <c r="G22" s="10">
        <f t="shared" si="0"/>
        <v>0</v>
      </c>
    </row>
    <row r="23" spans="1:7" s="9" customFormat="1" ht="24">
      <c r="A23" s="87" t="s">
        <v>210</v>
      </c>
      <c r="B23" s="87" t="s">
        <v>186</v>
      </c>
      <c r="C23" s="86" t="s">
        <v>211</v>
      </c>
      <c r="D23" s="83" t="s">
        <v>5</v>
      </c>
      <c r="E23" s="103">
        <v>30</v>
      </c>
      <c r="F23" s="6"/>
      <c r="G23" s="10">
        <f t="shared" si="0"/>
        <v>0</v>
      </c>
    </row>
    <row r="24" spans="1:7" s="9" customFormat="1" ht="24">
      <c r="A24" s="87" t="s">
        <v>212</v>
      </c>
      <c r="B24" s="87" t="s">
        <v>186</v>
      </c>
      <c r="C24" s="86" t="s">
        <v>213</v>
      </c>
      <c r="D24" s="83" t="s">
        <v>5</v>
      </c>
      <c r="E24" s="103">
        <v>45</v>
      </c>
      <c r="F24" s="6"/>
      <c r="G24" s="10">
        <f t="shared" si="0"/>
        <v>0</v>
      </c>
    </row>
    <row r="25" spans="1:7" s="9" customFormat="1" ht="24">
      <c r="A25" s="87" t="s">
        <v>214</v>
      </c>
      <c r="B25" s="83"/>
      <c r="C25" s="86" t="s">
        <v>215</v>
      </c>
      <c r="D25" s="83" t="s">
        <v>5</v>
      </c>
      <c r="E25" s="103">
        <v>223</v>
      </c>
      <c r="F25" s="6"/>
      <c r="G25" s="10">
        <f t="shared" si="0"/>
        <v>0</v>
      </c>
    </row>
    <row r="26" spans="1:7" s="9" customFormat="1" ht="12.75">
      <c r="A26" s="83">
        <v>4</v>
      </c>
      <c r="B26" s="87" t="s">
        <v>189</v>
      </c>
      <c r="C26" s="84" t="s">
        <v>216</v>
      </c>
      <c r="D26" s="90"/>
      <c r="E26" s="97"/>
      <c r="F26" s="7"/>
      <c r="G26" s="10"/>
    </row>
    <row r="27" spans="1:7" s="9" customFormat="1" ht="24">
      <c r="A27" s="87" t="s">
        <v>198</v>
      </c>
      <c r="B27" s="83" t="s">
        <v>201</v>
      </c>
      <c r="C27" s="86" t="s">
        <v>196</v>
      </c>
      <c r="D27" s="83" t="s">
        <v>6</v>
      </c>
      <c r="E27" s="96">
        <v>180</v>
      </c>
      <c r="F27" s="7"/>
      <c r="G27" s="10">
        <f t="shared" si="0"/>
        <v>0</v>
      </c>
    </row>
    <row r="28" spans="1:7" s="9" customFormat="1" ht="24">
      <c r="A28" s="83" t="s">
        <v>201</v>
      </c>
      <c r="B28" s="87" t="s">
        <v>203</v>
      </c>
      <c r="C28" s="86" t="s">
        <v>217</v>
      </c>
      <c r="D28" s="83" t="s">
        <v>5</v>
      </c>
      <c r="E28" s="96">
        <v>330</v>
      </c>
      <c r="F28" s="6"/>
      <c r="G28" s="10">
        <f t="shared" si="0"/>
        <v>0</v>
      </c>
    </row>
    <row r="29" spans="1:7" s="9" customFormat="1" ht="36">
      <c r="A29" s="83" t="s">
        <v>218</v>
      </c>
      <c r="B29" s="87" t="s">
        <v>206</v>
      </c>
      <c r="C29" s="86" t="s">
        <v>219</v>
      </c>
      <c r="D29" s="83" t="s">
        <v>6</v>
      </c>
      <c r="E29" s="96">
        <v>84</v>
      </c>
      <c r="F29" s="6"/>
      <c r="G29" s="10">
        <f t="shared" si="0"/>
        <v>0</v>
      </c>
    </row>
    <row r="30" spans="1:7" s="9" customFormat="1" ht="24">
      <c r="A30" s="83" t="s">
        <v>220</v>
      </c>
      <c r="B30" s="87" t="s">
        <v>206</v>
      </c>
      <c r="C30" s="86" t="s">
        <v>221</v>
      </c>
      <c r="D30" s="83" t="s">
        <v>5</v>
      </c>
      <c r="E30" s="96">
        <v>270</v>
      </c>
      <c r="F30" s="6"/>
      <c r="G30" s="10">
        <f t="shared" si="0"/>
        <v>0</v>
      </c>
    </row>
    <row r="31" spans="1:7" s="9" customFormat="1" ht="24">
      <c r="A31" s="83" t="s">
        <v>222</v>
      </c>
      <c r="B31" s="83">
        <v>6</v>
      </c>
      <c r="C31" s="86" t="s">
        <v>223</v>
      </c>
      <c r="D31" s="83" t="s">
        <v>5</v>
      </c>
      <c r="E31" s="96">
        <v>250</v>
      </c>
      <c r="F31" s="6"/>
      <c r="G31" s="10">
        <f t="shared" si="0"/>
        <v>0</v>
      </c>
    </row>
    <row r="32" spans="1:7" s="9" customFormat="1" ht="12.75">
      <c r="A32" s="83" t="s">
        <v>224</v>
      </c>
      <c r="B32" s="83"/>
      <c r="C32" s="86" t="s">
        <v>225</v>
      </c>
      <c r="D32" s="83" t="s">
        <v>5</v>
      </c>
      <c r="E32" s="96">
        <v>235</v>
      </c>
      <c r="F32" s="6"/>
      <c r="G32" s="10">
        <f t="shared" si="0"/>
        <v>0</v>
      </c>
    </row>
    <row r="33" spans="1:7" s="9" customFormat="1" ht="12.75">
      <c r="A33" s="83">
        <v>5</v>
      </c>
      <c r="B33" s="87" t="s">
        <v>206</v>
      </c>
      <c r="C33" s="84" t="s">
        <v>226</v>
      </c>
      <c r="D33" s="83"/>
      <c r="E33" s="96"/>
      <c r="F33" s="6"/>
      <c r="G33" s="10"/>
    </row>
    <row r="34" spans="1:7" s="9" customFormat="1" ht="12.75">
      <c r="A34" s="83" t="s">
        <v>203</v>
      </c>
      <c r="B34" s="87" t="s">
        <v>198</v>
      </c>
      <c r="C34" s="86" t="s">
        <v>227</v>
      </c>
      <c r="D34" s="83" t="s">
        <v>6</v>
      </c>
      <c r="E34" s="96">
        <v>10</v>
      </c>
      <c r="F34" s="6"/>
      <c r="G34" s="10">
        <f t="shared" si="0"/>
        <v>0</v>
      </c>
    </row>
    <row r="35" spans="1:7" s="9" customFormat="1" ht="24">
      <c r="A35" s="83" t="s">
        <v>206</v>
      </c>
      <c r="B35" s="87" t="s">
        <v>206</v>
      </c>
      <c r="C35" s="86" t="s">
        <v>228</v>
      </c>
      <c r="D35" s="83" t="s">
        <v>339</v>
      </c>
      <c r="E35" s="96">
        <v>1958</v>
      </c>
      <c r="F35" s="7"/>
      <c r="G35" s="10">
        <f t="shared" si="0"/>
        <v>0</v>
      </c>
    </row>
    <row r="36" spans="1:7" s="9" customFormat="1" ht="24">
      <c r="A36" s="83" t="s">
        <v>229</v>
      </c>
      <c r="B36" s="83">
        <v>6</v>
      </c>
      <c r="C36" s="86" t="s">
        <v>230</v>
      </c>
      <c r="D36" s="83" t="s">
        <v>5</v>
      </c>
      <c r="E36" s="96">
        <v>1910</v>
      </c>
      <c r="F36" s="6"/>
      <c r="G36" s="10">
        <f t="shared" si="0"/>
        <v>0</v>
      </c>
    </row>
    <row r="37" spans="1:7" s="9" customFormat="1" ht="12.75">
      <c r="A37" s="83" t="s">
        <v>231</v>
      </c>
      <c r="B37" s="83"/>
      <c r="C37" s="86" t="s">
        <v>232</v>
      </c>
      <c r="D37" s="83" t="s">
        <v>5</v>
      </c>
      <c r="E37" s="96">
        <v>1700</v>
      </c>
      <c r="F37" s="6"/>
      <c r="G37" s="10">
        <f t="shared" si="0"/>
        <v>0</v>
      </c>
    </row>
    <row r="38" spans="1:7" s="9" customFormat="1" ht="12.75">
      <c r="A38" s="83">
        <v>6</v>
      </c>
      <c r="B38" s="87" t="s">
        <v>189</v>
      </c>
      <c r="C38" s="84" t="s">
        <v>233</v>
      </c>
      <c r="D38" s="83"/>
      <c r="E38" s="96"/>
      <c r="F38" s="6"/>
      <c r="G38" s="10"/>
    </row>
    <row r="39" spans="1:7" s="9" customFormat="1" ht="24">
      <c r="A39" s="87" t="s">
        <v>234</v>
      </c>
      <c r="B39" s="87" t="s">
        <v>203</v>
      </c>
      <c r="C39" s="86" t="s">
        <v>196</v>
      </c>
      <c r="D39" s="83" t="s">
        <v>6</v>
      </c>
      <c r="E39" s="96">
        <v>10</v>
      </c>
      <c r="F39" s="6"/>
      <c r="G39" s="10">
        <f t="shared" si="0"/>
        <v>0</v>
      </c>
    </row>
    <row r="40" spans="1:7" s="9" customFormat="1" ht="36">
      <c r="A40" s="83" t="s">
        <v>235</v>
      </c>
      <c r="B40" s="87" t="s">
        <v>206</v>
      </c>
      <c r="C40" s="86" t="s">
        <v>219</v>
      </c>
      <c r="D40" s="83" t="s">
        <v>6</v>
      </c>
      <c r="E40" s="96">
        <v>4</v>
      </c>
      <c r="F40" s="6"/>
      <c r="G40" s="10">
        <f t="shared" si="0"/>
        <v>0</v>
      </c>
    </row>
    <row r="41" spans="1:7" s="9" customFormat="1" ht="24">
      <c r="A41" s="83" t="s">
        <v>236</v>
      </c>
      <c r="B41" s="87" t="s">
        <v>206</v>
      </c>
      <c r="C41" s="86" t="s">
        <v>223</v>
      </c>
      <c r="D41" s="83" t="s">
        <v>5</v>
      </c>
      <c r="E41" s="96">
        <v>8</v>
      </c>
      <c r="F41" s="6"/>
      <c r="G41" s="10">
        <f t="shared" si="0"/>
        <v>0</v>
      </c>
    </row>
    <row r="42" spans="1:7" s="9" customFormat="1" ht="24">
      <c r="A42" s="83" t="s">
        <v>237</v>
      </c>
      <c r="B42" s="87" t="s">
        <v>186</v>
      </c>
      <c r="C42" s="86" t="s">
        <v>238</v>
      </c>
      <c r="D42" s="83" t="s">
        <v>5</v>
      </c>
      <c r="E42" s="96">
        <v>8</v>
      </c>
      <c r="F42" s="6"/>
      <c r="G42" s="10">
        <f t="shared" si="0"/>
        <v>0</v>
      </c>
    </row>
    <row r="43" spans="1:7" s="9" customFormat="1" ht="12.75">
      <c r="A43" s="83" t="s">
        <v>239</v>
      </c>
      <c r="B43" s="83"/>
      <c r="C43" s="86" t="s">
        <v>240</v>
      </c>
      <c r="D43" s="83" t="s">
        <v>5</v>
      </c>
      <c r="E43" s="96">
        <v>8</v>
      </c>
      <c r="F43" s="7"/>
      <c r="G43" s="10">
        <f t="shared" si="0"/>
        <v>0</v>
      </c>
    </row>
    <row r="44" spans="1:7" s="9" customFormat="1" ht="12.75">
      <c r="A44" s="83">
        <v>7</v>
      </c>
      <c r="B44" s="87" t="s">
        <v>205</v>
      </c>
      <c r="C44" s="84" t="s">
        <v>241</v>
      </c>
      <c r="D44" s="90"/>
      <c r="E44" s="97"/>
      <c r="F44" s="6"/>
      <c r="G44" s="10"/>
    </row>
    <row r="45" spans="1:7" s="9" customFormat="1" ht="12.75">
      <c r="A45" s="87" t="s">
        <v>242</v>
      </c>
      <c r="B45" s="83">
        <v>6</v>
      </c>
      <c r="C45" s="86" t="s">
        <v>243</v>
      </c>
      <c r="D45" s="83" t="s">
        <v>5</v>
      </c>
      <c r="E45" s="96">
        <v>60</v>
      </c>
      <c r="F45" s="6"/>
      <c r="G45" s="10">
        <f t="shared" si="0"/>
        <v>0</v>
      </c>
    </row>
    <row r="46" spans="1:7" s="9" customFormat="1" ht="12.75">
      <c r="A46" s="83" t="s">
        <v>180</v>
      </c>
      <c r="B46" s="83"/>
      <c r="C46" s="86" t="s">
        <v>232</v>
      </c>
      <c r="D46" s="83" t="s">
        <v>5</v>
      </c>
      <c r="E46" s="96">
        <v>60</v>
      </c>
      <c r="F46" s="6"/>
      <c r="G46" s="10">
        <f t="shared" si="0"/>
        <v>0</v>
      </c>
    </row>
    <row r="47" spans="1:7" s="9" customFormat="1" ht="12.75">
      <c r="A47" s="83">
        <v>8</v>
      </c>
      <c r="B47" s="89" t="s">
        <v>229</v>
      </c>
      <c r="C47" s="84" t="s">
        <v>244</v>
      </c>
      <c r="D47" s="90"/>
      <c r="E47" s="97"/>
      <c r="F47" s="6"/>
      <c r="G47" s="10"/>
    </row>
    <row r="48" spans="1:7" s="9" customFormat="1" ht="12.75">
      <c r="A48" s="87" t="s">
        <v>245</v>
      </c>
      <c r="B48" s="83"/>
      <c r="C48" s="86" t="s">
        <v>246</v>
      </c>
      <c r="D48" s="83" t="s">
        <v>5</v>
      </c>
      <c r="E48" s="96">
        <v>30</v>
      </c>
      <c r="F48" s="6"/>
      <c r="G48" s="10">
        <f t="shared" si="0"/>
        <v>0</v>
      </c>
    </row>
    <row r="49" spans="1:7" s="9" customFormat="1" ht="24">
      <c r="A49" s="83">
        <v>9</v>
      </c>
      <c r="B49" s="89" t="s">
        <v>249</v>
      </c>
      <c r="C49" s="91" t="s">
        <v>247</v>
      </c>
      <c r="D49" s="83"/>
      <c r="E49" s="96"/>
      <c r="F49" s="6"/>
      <c r="G49" s="10"/>
    </row>
    <row r="50" spans="1:7" s="9" customFormat="1" ht="12.75">
      <c r="A50" s="89" t="s">
        <v>248</v>
      </c>
      <c r="B50" s="89" t="s">
        <v>249</v>
      </c>
      <c r="C50" s="86" t="s">
        <v>250</v>
      </c>
      <c r="D50" s="83" t="s">
        <v>2</v>
      </c>
      <c r="E50" s="96">
        <v>156</v>
      </c>
      <c r="F50" s="6"/>
      <c r="G50" s="10">
        <f t="shared" si="0"/>
        <v>0</v>
      </c>
    </row>
    <row r="51" spans="1:7" s="9" customFormat="1" ht="24">
      <c r="A51" s="89" t="s">
        <v>251</v>
      </c>
      <c r="B51" s="89" t="s">
        <v>249</v>
      </c>
      <c r="C51" s="86" t="s">
        <v>252</v>
      </c>
      <c r="D51" s="83" t="s">
        <v>2</v>
      </c>
      <c r="E51" s="96">
        <v>14</v>
      </c>
      <c r="F51" s="6"/>
      <c r="G51" s="10">
        <f t="shared" si="0"/>
        <v>0</v>
      </c>
    </row>
    <row r="52" spans="1:7" s="9" customFormat="1" ht="24">
      <c r="A52" s="89" t="s">
        <v>253</v>
      </c>
      <c r="B52" s="89" t="s">
        <v>249</v>
      </c>
      <c r="C52" s="86" t="s">
        <v>254</v>
      </c>
      <c r="D52" s="83" t="s">
        <v>2</v>
      </c>
      <c r="E52" s="96">
        <v>84</v>
      </c>
      <c r="F52" s="6"/>
      <c r="G52" s="10">
        <f t="shared" si="0"/>
        <v>0</v>
      </c>
    </row>
    <row r="53" spans="1:7" s="9" customFormat="1" ht="12.75">
      <c r="A53" s="89" t="s">
        <v>255</v>
      </c>
      <c r="B53" s="89"/>
      <c r="C53" s="86" t="s">
        <v>256</v>
      </c>
      <c r="D53" s="83" t="s">
        <v>2</v>
      </c>
      <c r="E53" s="96">
        <v>219</v>
      </c>
      <c r="F53" s="6"/>
      <c r="G53" s="10">
        <f t="shared" si="0"/>
        <v>0</v>
      </c>
    </row>
    <row r="54" spans="1:7" s="9" customFormat="1" ht="24">
      <c r="A54" s="92">
        <v>10</v>
      </c>
      <c r="B54" s="89" t="s">
        <v>229</v>
      </c>
      <c r="C54" s="84" t="s">
        <v>257</v>
      </c>
      <c r="D54" s="83"/>
      <c r="E54" s="96"/>
      <c r="F54" s="6"/>
      <c r="G54" s="10"/>
    </row>
    <row r="55" spans="1:7" s="9" customFormat="1" ht="24">
      <c r="A55" s="89" t="s">
        <v>258</v>
      </c>
      <c r="B55" s="83"/>
      <c r="C55" s="85" t="s">
        <v>257</v>
      </c>
      <c r="D55" s="83" t="s">
        <v>5</v>
      </c>
      <c r="E55" s="96">
        <v>170</v>
      </c>
      <c r="F55" s="6"/>
      <c r="G55" s="10">
        <f t="shared" si="0"/>
        <v>0</v>
      </c>
    </row>
    <row r="56" spans="1:7" s="9" customFormat="1" ht="12.75">
      <c r="A56" s="83">
        <v>11</v>
      </c>
      <c r="B56" s="89" t="s">
        <v>245</v>
      </c>
      <c r="C56" s="84" t="s">
        <v>259</v>
      </c>
      <c r="D56" s="90"/>
      <c r="E56" s="97"/>
      <c r="F56" s="6"/>
      <c r="G56" s="10"/>
    </row>
    <row r="57" spans="1:7" s="9" customFormat="1" ht="12.75">
      <c r="A57" s="89" t="s">
        <v>260</v>
      </c>
      <c r="B57" s="89" t="s">
        <v>263</v>
      </c>
      <c r="C57" s="93" t="s">
        <v>261</v>
      </c>
      <c r="D57" s="83" t="s">
        <v>4</v>
      </c>
      <c r="E57" s="96">
        <v>3</v>
      </c>
      <c r="F57" s="6"/>
      <c r="G57" s="10">
        <f t="shared" si="0"/>
        <v>0</v>
      </c>
    </row>
    <row r="58" spans="1:7" s="9" customFormat="1" ht="12.75">
      <c r="A58" s="89" t="s">
        <v>262</v>
      </c>
      <c r="B58" s="89" t="s">
        <v>263</v>
      </c>
      <c r="C58" s="93" t="s">
        <v>264</v>
      </c>
      <c r="D58" s="83" t="s">
        <v>5</v>
      </c>
      <c r="E58" s="96">
        <v>6.5</v>
      </c>
      <c r="F58" s="6"/>
      <c r="G58" s="10">
        <f t="shared" si="0"/>
        <v>0</v>
      </c>
    </row>
    <row r="59" spans="1:7" s="9" customFormat="1" ht="12.75">
      <c r="A59" s="89" t="s">
        <v>265</v>
      </c>
      <c r="B59" s="89" t="s">
        <v>263</v>
      </c>
      <c r="C59" s="93" t="s">
        <v>266</v>
      </c>
      <c r="D59" s="83" t="s">
        <v>5</v>
      </c>
      <c r="E59" s="96">
        <v>11.5</v>
      </c>
      <c r="F59" s="6"/>
      <c r="G59" s="10">
        <f t="shared" si="0"/>
        <v>0</v>
      </c>
    </row>
    <row r="60" spans="1:7" s="9" customFormat="1" ht="12.75">
      <c r="A60" s="89" t="s">
        <v>267</v>
      </c>
      <c r="B60" s="89" t="s">
        <v>245</v>
      </c>
      <c r="C60" s="93" t="s">
        <v>268</v>
      </c>
      <c r="D60" s="83" t="s">
        <v>5</v>
      </c>
      <c r="E60" s="96">
        <v>6.6</v>
      </c>
      <c r="F60" s="6"/>
      <c r="G60" s="10">
        <f t="shared" si="0"/>
        <v>0</v>
      </c>
    </row>
    <row r="61" spans="1:7" s="9" customFormat="1" ht="12.75">
      <c r="A61" s="89" t="s">
        <v>269</v>
      </c>
      <c r="B61" s="89" t="s">
        <v>245</v>
      </c>
      <c r="C61" s="93" t="s">
        <v>270</v>
      </c>
      <c r="D61" s="83" t="s">
        <v>4</v>
      </c>
      <c r="E61" s="96">
        <v>6</v>
      </c>
      <c r="F61" s="6"/>
      <c r="G61" s="10">
        <f t="shared" si="0"/>
        <v>0</v>
      </c>
    </row>
    <row r="62" spans="1:7" s="9" customFormat="1" ht="12.75">
      <c r="A62" s="89" t="s">
        <v>271</v>
      </c>
      <c r="B62" s="89" t="s">
        <v>245</v>
      </c>
      <c r="C62" s="93" t="s">
        <v>272</v>
      </c>
      <c r="D62" s="83" t="s">
        <v>4</v>
      </c>
      <c r="E62" s="96">
        <v>4</v>
      </c>
      <c r="F62" s="6"/>
      <c r="G62" s="10">
        <f t="shared" si="0"/>
        <v>0</v>
      </c>
    </row>
    <row r="63" spans="1:7" s="9" customFormat="1" ht="12.75">
      <c r="A63" s="89" t="s">
        <v>273</v>
      </c>
      <c r="B63" s="89" t="s">
        <v>245</v>
      </c>
      <c r="C63" s="93" t="s">
        <v>274</v>
      </c>
      <c r="D63" s="83" t="s">
        <v>4</v>
      </c>
      <c r="E63" s="96">
        <v>2</v>
      </c>
      <c r="F63" s="6"/>
      <c r="G63" s="10">
        <f t="shared" si="0"/>
        <v>0</v>
      </c>
    </row>
    <row r="64" spans="1:7" s="9" customFormat="1" ht="12.75">
      <c r="A64" s="89" t="s">
        <v>275</v>
      </c>
      <c r="B64" s="89" t="s">
        <v>245</v>
      </c>
      <c r="C64" s="93" t="s">
        <v>276</v>
      </c>
      <c r="D64" s="83" t="s">
        <v>4</v>
      </c>
      <c r="E64" s="96">
        <v>2</v>
      </c>
      <c r="F64" s="6"/>
      <c r="G64" s="10">
        <f t="shared" si="0"/>
        <v>0</v>
      </c>
    </row>
    <row r="65" spans="1:7" s="9" customFormat="1" ht="12.75">
      <c r="A65" s="89" t="s">
        <v>277</v>
      </c>
      <c r="B65" s="89" t="s">
        <v>245</v>
      </c>
      <c r="C65" s="93" t="s">
        <v>278</v>
      </c>
      <c r="D65" s="83" t="s">
        <v>4</v>
      </c>
      <c r="E65" s="96">
        <v>2</v>
      </c>
      <c r="F65" s="6"/>
      <c r="G65" s="10">
        <f t="shared" si="0"/>
        <v>0</v>
      </c>
    </row>
    <row r="66" spans="1:7" s="9" customFormat="1" ht="12.75">
      <c r="A66" s="89" t="s">
        <v>279</v>
      </c>
      <c r="B66" s="89" t="s">
        <v>245</v>
      </c>
      <c r="C66" s="93" t="s">
        <v>280</v>
      </c>
      <c r="D66" s="83" t="s">
        <v>4</v>
      </c>
      <c r="E66" s="96">
        <v>1</v>
      </c>
      <c r="F66" s="6"/>
      <c r="G66" s="10">
        <f t="shared" si="0"/>
        <v>0</v>
      </c>
    </row>
    <row r="67" spans="1:7" s="9" customFormat="1" ht="12.75">
      <c r="A67" s="89" t="s">
        <v>281</v>
      </c>
      <c r="B67" s="89" t="s">
        <v>245</v>
      </c>
      <c r="C67" s="93" t="s">
        <v>282</v>
      </c>
      <c r="D67" s="83" t="s">
        <v>4</v>
      </c>
      <c r="E67" s="96">
        <v>1</v>
      </c>
      <c r="F67" s="6"/>
      <c r="G67" s="10">
        <f t="shared" si="0"/>
        <v>0</v>
      </c>
    </row>
    <row r="68" spans="1:7" s="9" customFormat="1" ht="12.75">
      <c r="A68" s="89" t="s">
        <v>283</v>
      </c>
      <c r="B68" s="83">
        <v>6</v>
      </c>
      <c r="C68" s="93" t="s">
        <v>284</v>
      </c>
      <c r="D68" s="83" t="s">
        <v>4</v>
      </c>
      <c r="E68" s="96">
        <v>4</v>
      </c>
      <c r="F68" s="6"/>
      <c r="G68" s="10">
        <f t="shared" si="0"/>
        <v>0</v>
      </c>
    </row>
    <row r="69" spans="1:7" s="9" customFormat="1" ht="12.75">
      <c r="A69" s="89" t="s">
        <v>285</v>
      </c>
      <c r="B69" s="83"/>
      <c r="C69" s="85" t="s">
        <v>286</v>
      </c>
      <c r="D69" s="83" t="s">
        <v>4</v>
      </c>
      <c r="E69" s="96">
        <v>1</v>
      </c>
      <c r="F69" s="6"/>
      <c r="G69" s="10">
        <f t="shared" si="0"/>
        <v>0</v>
      </c>
    </row>
    <row r="70" spans="1:7" s="9" customFormat="1" ht="12.75">
      <c r="A70" s="83">
        <v>12</v>
      </c>
      <c r="B70" s="89" t="s">
        <v>289</v>
      </c>
      <c r="C70" s="84" t="s">
        <v>287</v>
      </c>
      <c r="D70" s="90"/>
      <c r="E70" s="97"/>
      <c r="F70" s="6"/>
      <c r="G70" s="10"/>
    </row>
    <row r="71" spans="1:7" s="9" customFormat="1" ht="36">
      <c r="A71" s="89" t="s">
        <v>288</v>
      </c>
      <c r="B71" s="89" t="s">
        <v>289</v>
      </c>
      <c r="C71" s="86" t="s">
        <v>290</v>
      </c>
      <c r="D71" s="83" t="s">
        <v>4</v>
      </c>
      <c r="E71" s="96">
        <v>2</v>
      </c>
      <c r="F71" s="6"/>
      <c r="G71" s="10">
        <f t="shared" si="0"/>
        <v>0</v>
      </c>
    </row>
    <row r="72" spans="1:7" s="9" customFormat="1" ht="36">
      <c r="A72" s="89" t="s">
        <v>291</v>
      </c>
      <c r="B72" s="89" t="s">
        <v>289</v>
      </c>
      <c r="C72" s="86" t="s">
        <v>292</v>
      </c>
      <c r="D72" s="83" t="s">
        <v>4</v>
      </c>
      <c r="E72" s="96">
        <v>3</v>
      </c>
      <c r="F72" s="6"/>
      <c r="G72" s="10">
        <f t="shared" si="0"/>
        <v>0</v>
      </c>
    </row>
    <row r="73" spans="1:7" s="9" customFormat="1" ht="24">
      <c r="A73" s="89" t="s">
        <v>293</v>
      </c>
      <c r="B73" s="89" t="s">
        <v>289</v>
      </c>
      <c r="C73" s="86" t="s">
        <v>294</v>
      </c>
      <c r="D73" s="83" t="s">
        <v>4</v>
      </c>
      <c r="E73" s="96">
        <v>11</v>
      </c>
      <c r="F73" s="6"/>
      <c r="G73" s="10">
        <f t="shared" si="0"/>
        <v>0</v>
      </c>
    </row>
    <row r="74" spans="1:7" s="9" customFormat="1" ht="12.75">
      <c r="A74" s="89" t="s">
        <v>295</v>
      </c>
      <c r="B74" s="89" t="s">
        <v>289</v>
      </c>
      <c r="C74" s="86" t="s">
        <v>296</v>
      </c>
      <c r="D74" s="83" t="s">
        <v>4</v>
      </c>
      <c r="E74" s="96">
        <v>2</v>
      </c>
      <c r="F74" s="6"/>
      <c r="G74" s="10">
        <f t="shared" si="0"/>
        <v>0</v>
      </c>
    </row>
    <row r="75" spans="1:7" s="9" customFormat="1" ht="12.75">
      <c r="A75" s="52"/>
      <c r="B75" s="52"/>
      <c r="C75" s="53"/>
      <c r="D75" s="54"/>
      <c r="E75" s="55"/>
      <c r="F75" s="56" t="s">
        <v>32</v>
      </c>
      <c r="G75" s="10">
        <f>ROUND(SUM(G6:G74),2)</f>
        <v>0</v>
      </c>
    </row>
    <row r="76" spans="1:7" s="9" customFormat="1" ht="12.75">
      <c r="A76" s="52"/>
      <c r="B76" s="52"/>
      <c r="C76" s="53"/>
      <c r="D76" s="54"/>
      <c r="E76" s="55"/>
      <c r="F76" s="56" t="s">
        <v>18</v>
      </c>
      <c r="G76" s="10">
        <f>ROUND(G75*5%,2)</f>
        <v>0</v>
      </c>
    </row>
    <row r="77" spans="1:7" s="9" customFormat="1" ht="12.75">
      <c r="A77" s="52"/>
      <c r="B77" s="52"/>
      <c r="C77" s="53"/>
      <c r="D77" s="54"/>
      <c r="E77" s="55"/>
      <c r="F77" s="11" t="s">
        <v>33</v>
      </c>
      <c r="G77" s="57">
        <f>SUM(G75:G76)</f>
        <v>0</v>
      </c>
    </row>
    <row r="78" spans="1:7" s="9" customFormat="1" ht="12.75">
      <c r="A78" s="52"/>
      <c r="B78" s="52"/>
      <c r="C78" s="53"/>
      <c r="D78" s="54"/>
      <c r="E78" s="55"/>
      <c r="F78" s="11" t="s">
        <v>12</v>
      </c>
      <c r="G78" s="57">
        <f>ROUND(G77*21%,2)</f>
        <v>0</v>
      </c>
    </row>
    <row r="79" spans="1:7" s="9" customFormat="1" ht="12.75">
      <c r="A79" s="52"/>
      <c r="B79" s="52"/>
      <c r="C79" s="53"/>
      <c r="D79" s="54"/>
      <c r="E79" s="55"/>
      <c r="F79" s="11" t="s">
        <v>34</v>
      </c>
      <c r="G79" s="57">
        <f>SUM(G77:G78)</f>
        <v>0</v>
      </c>
    </row>
    <row r="80" spans="1:7" s="9" customFormat="1" ht="12.75">
      <c r="A80" s="41" t="s">
        <v>41</v>
      </c>
      <c r="B80" s="42"/>
      <c r="C80" s="42"/>
      <c r="D80" s="42"/>
      <c r="E80" s="50"/>
      <c r="F80" s="50"/>
      <c r="G80" s="51"/>
    </row>
    <row r="81" spans="1:7" s="9" customFormat="1" ht="12.75">
      <c r="A81" s="45">
        <v>13.1</v>
      </c>
      <c r="B81" s="45"/>
      <c r="C81" s="40" t="s">
        <v>299</v>
      </c>
      <c r="D81" s="39" t="s">
        <v>2</v>
      </c>
      <c r="E81" s="49">
        <v>254</v>
      </c>
      <c r="F81" s="6"/>
      <c r="G81" s="10">
        <f t="shared" si="0"/>
        <v>0</v>
      </c>
    </row>
    <row r="82" spans="1:7" s="9" customFormat="1" ht="12.75">
      <c r="A82" s="45">
        <v>13.2</v>
      </c>
      <c r="B82" s="45"/>
      <c r="C82" s="40" t="s">
        <v>300</v>
      </c>
      <c r="D82" s="39" t="s">
        <v>4</v>
      </c>
      <c r="E82" s="49">
        <v>9</v>
      </c>
      <c r="F82" s="6"/>
      <c r="G82" s="10">
        <f t="shared" si="0"/>
        <v>0</v>
      </c>
    </row>
    <row r="83" spans="1:7" s="9" customFormat="1" ht="12.75">
      <c r="A83" s="45">
        <v>13.3</v>
      </c>
      <c r="B83" s="45"/>
      <c r="C83" s="40" t="s">
        <v>301</v>
      </c>
      <c r="D83" s="39" t="s">
        <v>2</v>
      </c>
      <c r="E83" s="49">
        <v>113</v>
      </c>
      <c r="F83" s="6"/>
      <c r="G83" s="10">
        <f t="shared" si="0"/>
        <v>0</v>
      </c>
    </row>
    <row r="84" spans="1:7" s="9" customFormat="1" ht="12.75">
      <c r="A84" s="45"/>
      <c r="B84" s="45"/>
      <c r="C84" s="40" t="s">
        <v>302</v>
      </c>
      <c r="D84" s="39" t="s">
        <v>2</v>
      </c>
      <c r="E84" s="49">
        <v>13</v>
      </c>
      <c r="F84" s="6"/>
      <c r="G84" s="10">
        <f t="shared" si="0"/>
        <v>0</v>
      </c>
    </row>
    <row r="85" spans="1:7" s="9" customFormat="1" ht="12.75">
      <c r="A85" s="45"/>
      <c r="B85" s="45"/>
      <c r="C85" s="40" t="s">
        <v>303</v>
      </c>
      <c r="D85" s="39" t="s">
        <v>2</v>
      </c>
      <c r="E85" s="49">
        <v>100</v>
      </c>
      <c r="F85" s="6"/>
      <c r="G85" s="10">
        <f t="shared" si="0"/>
        <v>0</v>
      </c>
    </row>
    <row r="86" spans="1:7" s="9" customFormat="1" ht="12.75">
      <c r="A86" s="45">
        <v>13.4</v>
      </c>
      <c r="B86" s="45"/>
      <c r="C86" s="40" t="s">
        <v>304</v>
      </c>
      <c r="D86" s="39" t="s">
        <v>2</v>
      </c>
      <c r="E86" s="49">
        <v>90</v>
      </c>
      <c r="F86" s="6"/>
      <c r="G86" s="10">
        <f t="shared" si="0"/>
        <v>0</v>
      </c>
    </row>
    <row r="87" spans="1:7" s="9" customFormat="1" ht="12.75">
      <c r="A87" s="45"/>
      <c r="B87" s="45"/>
      <c r="C87" s="40" t="s">
        <v>305</v>
      </c>
      <c r="D87" s="39" t="s">
        <v>2</v>
      </c>
      <c r="E87" s="49">
        <v>90</v>
      </c>
      <c r="F87" s="6"/>
      <c r="G87" s="10">
        <f t="shared" si="0"/>
        <v>0</v>
      </c>
    </row>
    <row r="88" spans="1:7" s="9" customFormat="1" ht="22.5">
      <c r="A88" s="45">
        <v>13.5</v>
      </c>
      <c r="B88" s="45"/>
      <c r="C88" s="38" t="s">
        <v>306</v>
      </c>
      <c r="D88" s="39" t="s">
        <v>2</v>
      </c>
      <c r="E88" s="49">
        <v>322</v>
      </c>
      <c r="F88" s="6"/>
      <c r="G88" s="10">
        <f t="shared" si="0"/>
        <v>0</v>
      </c>
    </row>
    <row r="89" spans="1:7" s="9" customFormat="1" ht="12.75">
      <c r="A89" s="45"/>
      <c r="B89" s="45"/>
      <c r="C89" s="40" t="s">
        <v>164</v>
      </c>
      <c r="D89" s="39" t="s">
        <v>2</v>
      </c>
      <c r="E89" s="49">
        <v>322</v>
      </c>
      <c r="F89" s="6"/>
      <c r="G89" s="10">
        <f t="shared" si="0"/>
        <v>0</v>
      </c>
    </row>
    <row r="90" spans="1:7" s="9" customFormat="1" ht="12.75">
      <c r="A90" s="45" t="s">
        <v>307</v>
      </c>
      <c r="B90" s="45"/>
      <c r="C90" s="40" t="s">
        <v>308</v>
      </c>
      <c r="D90" s="39" t="s">
        <v>2</v>
      </c>
      <c r="E90" s="49">
        <v>270</v>
      </c>
      <c r="F90" s="6"/>
      <c r="G90" s="10">
        <f t="shared" si="0"/>
        <v>0</v>
      </c>
    </row>
    <row r="91" spans="1:7" s="9" customFormat="1" ht="12.75">
      <c r="A91" s="45"/>
      <c r="B91" s="45"/>
      <c r="C91" s="40" t="s">
        <v>42</v>
      </c>
      <c r="D91" s="39" t="s">
        <v>2</v>
      </c>
      <c r="E91" s="49">
        <v>270</v>
      </c>
      <c r="F91" s="6"/>
      <c r="G91" s="10">
        <f t="shared" si="0"/>
        <v>0</v>
      </c>
    </row>
    <row r="92" spans="1:7" s="9" customFormat="1" ht="12.75">
      <c r="A92" s="45">
        <v>13.7</v>
      </c>
      <c r="B92" s="45"/>
      <c r="C92" s="40" t="s">
        <v>31</v>
      </c>
      <c r="D92" s="39" t="s">
        <v>4</v>
      </c>
      <c r="E92" s="49">
        <v>18</v>
      </c>
      <c r="F92" s="6"/>
      <c r="G92" s="10">
        <f t="shared" si="0"/>
        <v>0</v>
      </c>
    </row>
    <row r="93" spans="1:7" s="9" customFormat="1" ht="12.75">
      <c r="A93" s="45"/>
      <c r="B93" s="45"/>
      <c r="C93" s="40" t="s">
        <v>309</v>
      </c>
      <c r="D93" s="39" t="s">
        <v>4</v>
      </c>
      <c r="E93" s="49">
        <v>18</v>
      </c>
      <c r="F93" s="6"/>
      <c r="G93" s="10">
        <f t="shared" si="0"/>
        <v>0</v>
      </c>
    </row>
    <row r="94" spans="1:7" s="9" customFormat="1" ht="12.75">
      <c r="A94" s="45">
        <v>13.8</v>
      </c>
      <c r="B94" s="45"/>
      <c r="C94" s="40" t="s">
        <v>310</v>
      </c>
      <c r="D94" s="39" t="s">
        <v>4</v>
      </c>
      <c r="E94" s="49">
        <v>9</v>
      </c>
      <c r="F94" s="6"/>
      <c r="G94" s="10">
        <f aca="true" t="shared" si="1" ref="G94:G113">ROUND(E94*F94,2)</f>
        <v>0</v>
      </c>
    </row>
    <row r="95" spans="1:7" s="9" customFormat="1" ht="12.75">
      <c r="A95" s="45"/>
      <c r="B95" s="45"/>
      <c r="C95" s="40" t="s">
        <v>311</v>
      </c>
      <c r="D95" s="39" t="s">
        <v>4</v>
      </c>
      <c r="E95" s="49">
        <v>9</v>
      </c>
      <c r="F95" s="6"/>
      <c r="G95" s="10">
        <f t="shared" si="1"/>
        <v>0</v>
      </c>
    </row>
    <row r="96" spans="1:7" s="9" customFormat="1" ht="12.75">
      <c r="A96" s="45"/>
      <c r="B96" s="45"/>
      <c r="C96" s="40" t="s">
        <v>312</v>
      </c>
      <c r="D96" s="39" t="s">
        <v>4</v>
      </c>
      <c r="E96" s="49">
        <v>9</v>
      </c>
      <c r="F96" s="6"/>
      <c r="G96" s="10">
        <f t="shared" si="1"/>
        <v>0</v>
      </c>
    </row>
    <row r="97" spans="1:7" s="9" customFormat="1" ht="12.75">
      <c r="A97" s="45">
        <v>13.9</v>
      </c>
      <c r="B97" s="45"/>
      <c r="C97" s="40" t="s">
        <v>313</v>
      </c>
      <c r="D97" s="39" t="s">
        <v>4</v>
      </c>
      <c r="E97" s="49">
        <v>9</v>
      </c>
      <c r="F97" s="6"/>
      <c r="G97" s="10">
        <f t="shared" si="1"/>
        <v>0</v>
      </c>
    </row>
    <row r="98" spans="1:7" s="9" customFormat="1" ht="12.75">
      <c r="A98" s="45"/>
      <c r="B98" s="45"/>
      <c r="C98" s="40" t="s">
        <v>314</v>
      </c>
      <c r="D98" s="39" t="s">
        <v>4</v>
      </c>
      <c r="E98" s="49">
        <v>9</v>
      </c>
      <c r="F98" s="6"/>
      <c r="G98" s="10">
        <f t="shared" si="1"/>
        <v>0</v>
      </c>
    </row>
    <row r="99" spans="1:7" s="9" customFormat="1" ht="12.75">
      <c r="A99" s="45"/>
      <c r="B99" s="45"/>
      <c r="C99" s="40" t="s">
        <v>315</v>
      </c>
      <c r="D99" s="39" t="s">
        <v>4</v>
      </c>
      <c r="E99" s="49">
        <v>9</v>
      </c>
      <c r="F99" s="6"/>
      <c r="G99" s="10">
        <f t="shared" si="1"/>
        <v>0</v>
      </c>
    </row>
    <row r="100" spans="1:7" s="9" customFormat="1" ht="12.75">
      <c r="A100" s="45" t="s">
        <v>316</v>
      </c>
      <c r="B100" s="45"/>
      <c r="C100" s="40" t="s">
        <v>317</v>
      </c>
      <c r="D100" s="39" t="s">
        <v>4</v>
      </c>
      <c r="E100" s="49">
        <v>9</v>
      </c>
      <c r="F100" s="6"/>
      <c r="G100" s="10">
        <f t="shared" si="1"/>
        <v>0</v>
      </c>
    </row>
    <row r="101" spans="1:7" s="9" customFormat="1" ht="12.75">
      <c r="A101" s="45"/>
      <c r="B101" s="45"/>
      <c r="C101" s="40" t="s">
        <v>318</v>
      </c>
      <c r="D101" s="39" t="s">
        <v>4</v>
      </c>
      <c r="E101" s="49">
        <v>9</v>
      </c>
      <c r="F101" s="6"/>
      <c r="G101" s="10">
        <f t="shared" si="1"/>
        <v>0</v>
      </c>
    </row>
    <row r="102" spans="1:7" s="9" customFormat="1" ht="12.75">
      <c r="A102" s="45"/>
      <c r="B102" s="45"/>
      <c r="C102" s="40" t="s">
        <v>319</v>
      </c>
      <c r="D102" s="39" t="s">
        <v>4</v>
      </c>
      <c r="E102" s="49">
        <v>9</v>
      </c>
      <c r="F102" s="6"/>
      <c r="G102" s="10">
        <f t="shared" si="1"/>
        <v>0</v>
      </c>
    </row>
    <row r="103" spans="1:7" s="9" customFormat="1" ht="12.75">
      <c r="A103" s="45">
        <v>13.11</v>
      </c>
      <c r="B103" s="44"/>
      <c r="C103" s="102" t="s">
        <v>320</v>
      </c>
      <c r="D103" s="39" t="s">
        <v>4</v>
      </c>
      <c r="E103" s="49">
        <v>9</v>
      </c>
      <c r="F103" s="6"/>
      <c r="G103" s="10">
        <f t="shared" si="1"/>
        <v>0</v>
      </c>
    </row>
    <row r="104" spans="1:7" s="9" customFormat="1" ht="12.75">
      <c r="A104" s="45"/>
      <c r="B104" s="45"/>
      <c r="C104" s="40" t="s">
        <v>321</v>
      </c>
      <c r="D104" s="39" t="s">
        <v>4</v>
      </c>
      <c r="E104" s="49">
        <v>9</v>
      </c>
      <c r="F104" s="6"/>
      <c r="G104" s="10">
        <f t="shared" si="1"/>
        <v>0</v>
      </c>
    </row>
    <row r="105" spans="1:7" s="9" customFormat="1" ht="12.75">
      <c r="A105" s="45"/>
      <c r="B105" s="45"/>
      <c r="C105" s="38" t="s">
        <v>322</v>
      </c>
      <c r="D105" s="39" t="s">
        <v>4</v>
      </c>
      <c r="E105" s="49">
        <v>9</v>
      </c>
      <c r="F105" s="6"/>
      <c r="G105" s="10">
        <f t="shared" si="1"/>
        <v>0</v>
      </c>
    </row>
    <row r="106" spans="1:7" s="9" customFormat="1" ht="12.75">
      <c r="A106" s="45">
        <v>13.12</v>
      </c>
      <c r="B106" s="45"/>
      <c r="C106" s="40" t="s">
        <v>323</v>
      </c>
      <c r="D106" s="39" t="s">
        <v>4</v>
      </c>
      <c r="E106" s="49">
        <v>9</v>
      </c>
      <c r="F106" s="6"/>
      <c r="G106" s="10">
        <f t="shared" si="1"/>
        <v>0</v>
      </c>
    </row>
    <row r="107" spans="1:7" s="9" customFormat="1" ht="12.75">
      <c r="A107" s="45"/>
      <c r="B107" s="45"/>
      <c r="C107" s="40" t="s">
        <v>324</v>
      </c>
      <c r="D107" s="39" t="s">
        <v>4</v>
      </c>
      <c r="E107" s="49">
        <v>9</v>
      </c>
      <c r="F107" s="6"/>
      <c r="G107" s="10">
        <f t="shared" si="1"/>
        <v>0</v>
      </c>
    </row>
    <row r="108" spans="1:7" s="9" customFormat="1" ht="12.75">
      <c r="A108" s="45" t="s">
        <v>325</v>
      </c>
      <c r="B108" s="45"/>
      <c r="C108" s="40" t="s">
        <v>326</v>
      </c>
      <c r="D108" s="39" t="s">
        <v>38</v>
      </c>
      <c r="E108" s="49">
        <v>76.2</v>
      </c>
      <c r="F108" s="6"/>
      <c r="G108" s="10">
        <f t="shared" si="1"/>
        <v>0</v>
      </c>
    </row>
    <row r="109" spans="1:7" s="9" customFormat="1" ht="12.75">
      <c r="A109" s="45"/>
      <c r="B109" s="45"/>
      <c r="C109" s="40" t="s">
        <v>30</v>
      </c>
      <c r="D109" s="39" t="s">
        <v>39</v>
      </c>
      <c r="E109" s="49">
        <v>15.24</v>
      </c>
      <c r="F109" s="6"/>
      <c r="G109" s="10">
        <f t="shared" si="1"/>
        <v>0</v>
      </c>
    </row>
    <row r="110" spans="1:7" s="9" customFormat="1" ht="12.75">
      <c r="A110" s="45">
        <v>13.14</v>
      </c>
      <c r="B110" s="45"/>
      <c r="C110" s="40" t="s">
        <v>327</v>
      </c>
      <c r="D110" s="39" t="s">
        <v>328</v>
      </c>
      <c r="E110" s="49">
        <v>9</v>
      </c>
      <c r="F110" s="6"/>
      <c r="G110" s="10">
        <f t="shared" si="1"/>
        <v>0</v>
      </c>
    </row>
    <row r="111" spans="1:7" s="9" customFormat="1" ht="12.75">
      <c r="A111" s="45">
        <v>13.15</v>
      </c>
      <c r="B111" s="45"/>
      <c r="C111" s="40" t="s">
        <v>329</v>
      </c>
      <c r="D111" s="39" t="s">
        <v>328</v>
      </c>
      <c r="E111" s="49">
        <v>1</v>
      </c>
      <c r="F111" s="6"/>
      <c r="G111" s="10">
        <f t="shared" si="1"/>
        <v>0</v>
      </c>
    </row>
    <row r="112" spans="1:7" s="9" customFormat="1" ht="12.75">
      <c r="A112" s="45">
        <v>13.16</v>
      </c>
      <c r="B112" s="45"/>
      <c r="C112" s="40" t="s">
        <v>21</v>
      </c>
      <c r="D112" s="39" t="s">
        <v>2</v>
      </c>
      <c r="E112" s="49">
        <v>254</v>
      </c>
      <c r="F112" s="6"/>
      <c r="G112" s="10">
        <f t="shared" si="1"/>
        <v>0</v>
      </c>
    </row>
    <row r="113" spans="1:7" s="9" customFormat="1" ht="12.75">
      <c r="A113" s="45">
        <v>13.17</v>
      </c>
      <c r="B113" s="45"/>
      <c r="C113" s="40" t="s">
        <v>330</v>
      </c>
      <c r="D113" s="39" t="s">
        <v>2</v>
      </c>
      <c r="E113" s="49">
        <v>254</v>
      </c>
      <c r="F113" s="6"/>
      <c r="G113" s="10">
        <f t="shared" si="1"/>
        <v>0</v>
      </c>
    </row>
    <row r="114" spans="1:7" ht="12.75">
      <c r="A114" s="1"/>
      <c r="B114" s="1"/>
      <c r="C114" s="4"/>
      <c r="D114" s="1"/>
      <c r="E114" s="3"/>
      <c r="F114" s="21" t="s">
        <v>32</v>
      </c>
      <c r="G114" s="19">
        <f>ROUND(SUM(G81:G113),2)</f>
        <v>0</v>
      </c>
    </row>
    <row r="115" spans="1:7" ht="12.75">
      <c r="A115" s="1"/>
      <c r="B115" s="1"/>
      <c r="C115" s="4"/>
      <c r="D115" s="1"/>
      <c r="E115" s="3"/>
      <c r="F115" s="21" t="s">
        <v>18</v>
      </c>
      <c r="G115" s="19">
        <f>ROUND(G114*5%,2)</f>
        <v>0</v>
      </c>
    </row>
    <row r="116" spans="1:7" ht="12.75">
      <c r="A116" s="14"/>
      <c r="B116" s="14"/>
      <c r="C116" s="4"/>
      <c r="D116" s="1"/>
      <c r="E116" s="3"/>
      <c r="F116" s="22" t="s">
        <v>33</v>
      </c>
      <c r="G116" s="20">
        <f>SUM(G114:G115)</f>
        <v>0</v>
      </c>
    </row>
    <row r="117" spans="1:7" ht="12.75">
      <c r="A117" s="1"/>
      <c r="B117" s="1"/>
      <c r="C117" s="4"/>
      <c r="D117" s="1"/>
      <c r="E117" s="5"/>
      <c r="F117" s="22" t="s">
        <v>12</v>
      </c>
      <c r="G117" s="20">
        <f>ROUND(G116*21%,2)</f>
        <v>0</v>
      </c>
    </row>
    <row r="118" spans="1:7" ht="12.75">
      <c r="A118" s="1"/>
      <c r="B118" s="1"/>
      <c r="C118" s="2"/>
      <c r="D118" s="1"/>
      <c r="E118" s="5"/>
      <c r="F118" s="22" t="s">
        <v>34</v>
      </c>
      <c r="G118" s="20">
        <f>SUM(G116:G117)</f>
        <v>0</v>
      </c>
    </row>
    <row r="119" spans="1:5" ht="12.75">
      <c r="A119" s="14"/>
      <c r="B119" s="14"/>
      <c r="C119" s="4"/>
      <c r="D119" s="1"/>
      <c r="E119" s="5"/>
    </row>
    <row r="120" spans="1:9" ht="12.75">
      <c r="A120" s="115" t="s">
        <v>336</v>
      </c>
      <c r="B120" s="115"/>
      <c r="C120" s="115"/>
      <c r="D120" s="115"/>
      <c r="E120" s="11"/>
      <c r="F120" s="11"/>
      <c r="G120" s="11"/>
      <c r="H120" s="98"/>
      <c r="I120" s="99"/>
    </row>
    <row r="121" spans="1:9" ht="12.75">
      <c r="A121" s="114" t="s">
        <v>331</v>
      </c>
      <c r="B121" s="114"/>
      <c r="C121" s="114"/>
      <c r="D121" s="114"/>
      <c r="E121" s="114"/>
      <c r="F121" s="114"/>
      <c r="G121" s="114"/>
      <c r="H121" s="98"/>
      <c r="I121" s="99"/>
    </row>
    <row r="122" spans="1:9" ht="40.5" customHeight="1">
      <c r="A122" s="114" t="s">
        <v>332</v>
      </c>
      <c r="B122" s="114"/>
      <c r="C122" s="114"/>
      <c r="D122" s="114"/>
      <c r="E122" s="114"/>
      <c r="F122" s="114"/>
      <c r="G122" s="114"/>
      <c r="H122" s="98"/>
      <c r="I122" s="99"/>
    </row>
    <row r="123" spans="1:9" ht="12.75">
      <c r="A123" s="114" t="s">
        <v>333</v>
      </c>
      <c r="B123" s="114"/>
      <c r="C123" s="114"/>
      <c r="D123" s="114"/>
      <c r="E123" s="114"/>
      <c r="F123" s="114"/>
      <c r="G123" s="114"/>
      <c r="H123" s="98"/>
      <c r="I123" s="99"/>
    </row>
    <row r="124" spans="1:9" ht="53.25" customHeight="1">
      <c r="A124" s="114" t="s">
        <v>334</v>
      </c>
      <c r="B124" s="114"/>
      <c r="C124" s="114"/>
      <c r="D124" s="114"/>
      <c r="E124" s="114"/>
      <c r="F124" s="114"/>
      <c r="G124" s="114"/>
      <c r="H124" s="100"/>
      <c r="I124" s="100"/>
    </row>
    <row r="125" spans="1:9" ht="12.75">
      <c r="A125" s="114" t="s">
        <v>335</v>
      </c>
      <c r="B125" s="114"/>
      <c r="C125" s="114"/>
      <c r="D125" s="114"/>
      <c r="E125" s="114"/>
      <c r="F125" s="114"/>
      <c r="G125" s="114"/>
      <c r="H125" s="69"/>
      <c r="I125" s="69"/>
    </row>
    <row r="126" spans="1:6" ht="12.75">
      <c r="A126" s="47"/>
      <c r="B126" s="47"/>
      <c r="C126" s="1"/>
      <c r="D126" s="3"/>
      <c r="E126" s="13"/>
      <c r="F126" s="12"/>
    </row>
  </sheetData>
  <sheetProtection/>
  <autoFilter ref="A3:G118"/>
  <mergeCells count="7">
    <mergeCell ref="A125:G125"/>
    <mergeCell ref="A122:G122"/>
    <mergeCell ref="A1:G1"/>
    <mergeCell ref="A120:D120"/>
    <mergeCell ref="A124:G124"/>
    <mergeCell ref="A121:G121"/>
    <mergeCell ref="A123:G123"/>
  </mergeCells>
  <printOptions horizontalCentered="1"/>
  <pageMargins left="0.5511811023622047" right="0.15748031496062992" top="0.3937007874015748" bottom="0.7480314960629921" header="0.2755905511811024" footer="0.2755905511811024"/>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C28" sqref="C28"/>
    </sheetView>
  </sheetViews>
  <sheetFormatPr defaultColWidth="9.140625" defaultRowHeight="15"/>
  <cols>
    <col min="1" max="1" width="10.421875" style="0" customWidth="1"/>
    <col min="2" max="2" width="47.57421875" style="0" customWidth="1"/>
    <col min="3" max="3" width="16.140625" style="0" customWidth="1"/>
  </cols>
  <sheetData>
    <row r="1" spans="1:3" ht="65.25" customHeight="1">
      <c r="A1" s="107" t="s">
        <v>338</v>
      </c>
      <c r="B1" s="107"/>
      <c r="C1" s="107"/>
    </row>
    <row r="2" spans="1:3" ht="15">
      <c r="A2" s="23"/>
      <c r="B2" s="23"/>
      <c r="C2" s="24"/>
    </row>
    <row r="3" spans="1:3" ht="25.5">
      <c r="A3" s="108" t="str">
        <f>'DARBU_IZMAKSAS II daļa'!A1</f>
        <v>Ventas ielas rekonstrukcija</v>
      </c>
      <c r="B3" s="109"/>
      <c r="C3" s="37" t="s">
        <v>14</v>
      </c>
    </row>
    <row r="4" spans="1:3" ht="15">
      <c r="A4" s="110" t="str">
        <f>'DARBU_IZMAKSAS II daļa'!A4</f>
        <v>Ceļu sadaļa</v>
      </c>
      <c r="B4" s="111"/>
      <c r="C4" s="34">
        <f>'DARBU_IZMAKSAS II daļa'!G75</f>
        <v>0</v>
      </c>
    </row>
    <row r="5" spans="1:3" ht="15">
      <c r="A5" s="110" t="str">
        <f>'DARBU_IZMAKSAS II daļa'!A80</f>
        <v>Apgaismojuma izbūve</v>
      </c>
      <c r="B5" s="111"/>
      <c r="C5" s="34">
        <f>'DARBU_IZMAKSAS II daļa'!G114</f>
        <v>0</v>
      </c>
    </row>
    <row r="6" spans="1:3" ht="15" customHeight="1">
      <c r="A6" s="112" t="s">
        <v>10</v>
      </c>
      <c r="B6" s="113"/>
      <c r="C6" s="35">
        <f>ROUND(SUM(C4:C5),2)</f>
        <v>0</v>
      </c>
    </row>
    <row r="7" spans="1:3" ht="15">
      <c r="A7" s="105" t="s">
        <v>18</v>
      </c>
      <c r="B7" s="106"/>
      <c r="C7" s="34">
        <f>ROUND(C6*5%,2)</f>
        <v>0</v>
      </c>
    </row>
    <row r="8" spans="1:3" ht="15">
      <c r="A8" s="105" t="s">
        <v>11</v>
      </c>
      <c r="B8" s="106"/>
      <c r="C8" s="36">
        <f>ROUND(SUM(C6:C7),2)</f>
        <v>0</v>
      </c>
    </row>
    <row r="9" spans="1:3" ht="15">
      <c r="A9" s="105" t="s">
        <v>12</v>
      </c>
      <c r="B9" s="106"/>
      <c r="C9" s="36">
        <f>ROUND(C8*21%,2)</f>
        <v>0</v>
      </c>
    </row>
    <row r="10" spans="1:3" ht="15">
      <c r="A10" s="105" t="s">
        <v>13</v>
      </c>
      <c r="B10" s="106"/>
      <c r="C10" s="35">
        <f>ROUND(SUM(C8:C9),2)</f>
        <v>0</v>
      </c>
    </row>
    <row r="11" spans="1:3" ht="15">
      <c r="A11" s="25"/>
      <c r="B11" s="26"/>
      <c r="C11" s="27"/>
    </row>
    <row r="12" spans="2:3" ht="15">
      <c r="B12" s="28" t="s">
        <v>15</v>
      </c>
      <c r="C12" s="29"/>
    </row>
    <row r="13" spans="2:3" ht="15">
      <c r="B13" s="30"/>
      <c r="C13" s="31" t="s">
        <v>16</v>
      </c>
    </row>
    <row r="14" spans="2:3" ht="15">
      <c r="B14" s="32"/>
      <c r="C14" s="33"/>
    </row>
    <row r="15" spans="2:3" ht="15">
      <c r="B15" s="25"/>
      <c r="C15" s="26"/>
    </row>
    <row r="16" spans="2:3" ht="15">
      <c r="B16" s="28" t="s">
        <v>17</v>
      </c>
      <c r="C16" s="29"/>
    </row>
    <row r="17" spans="2:3" ht="15">
      <c r="B17" s="30"/>
      <c r="C17" s="31" t="s">
        <v>16</v>
      </c>
    </row>
    <row r="18" spans="1:3" ht="15">
      <c r="A18" s="25"/>
      <c r="B18" s="26"/>
      <c r="C18" s="27"/>
    </row>
  </sheetData>
  <sheetProtection/>
  <mergeCells count="9">
    <mergeCell ref="A10:B10"/>
    <mergeCell ref="A1:C1"/>
    <mergeCell ref="A6:B6"/>
    <mergeCell ref="A7:B7"/>
    <mergeCell ref="A8:B8"/>
    <mergeCell ref="A9:B9"/>
    <mergeCell ref="A4:B4"/>
    <mergeCell ref="A3:B3"/>
    <mergeCell ref="A5:B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Jurijs</dc:creator>
  <cp:keywords/>
  <dc:description/>
  <cp:lastModifiedBy>IngaG</cp:lastModifiedBy>
  <cp:lastPrinted>2015-01-09T08:16:55Z</cp:lastPrinted>
  <dcterms:created xsi:type="dcterms:W3CDTF">2015-01-09T12:09:27Z</dcterms:created>
  <dcterms:modified xsi:type="dcterms:W3CDTF">2015-02-12T11:50:31Z</dcterms:modified>
  <cp:category/>
  <cp:version/>
  <cp:contentType/>
  <cp:contentStatus/>
</cp:coreProperties>
</file>