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570" windowHeight="8145"/>
  </bookViews>
  <sheets>
    <sheet name="DARBU_IZMAKSAS" sheetId="12" r:id="rId1"/>
    <sheet name="KOPSAVILKUMS" sheetId="14" r:id="rId2"/>
  </sheets>
  <definedNames>
    <definedName name="_xlnm._FilterDatabase" localSheetId="0" hidden="1">DARBU_IZMAKSAS!$A$3:$G$88</definedName>
    <definedName name="_xlnm.Print_Titles" localSheetId="0">DARBU_IZMAKSAS!$3:$3</definedName>
  </definedNames>
  <calcPr calcId="145621"/>
</workbook>
</file>

<file path=xl/calcChain.xml><?xml version="1.0" encoding="utf-8"?>
<calcChain xmlns="http://schemas.openxmlformats.org/spreadsheetml/2006/main">
  <c r="A94" i="12" l="1"/>
  <c r="A92" i="12"/>
  <c r="A81" i="12"/>
  <c r="A9" i="12"/>
  <c r="C4" i="14"/>
  <c r="G252" i="12"/>
  <c r="A95" i="12" l="1"/>
  <c r="A11" i="12"/>
  <c r="A12" i="12" s="1"/>
  <c r="A10" i="12"/>
  <c r="A5" i="14"/>
  <c r="A96" i="12" l="1"/>
  <c r="A13" i="12"/>
  <c r="G219" i="12"/>
  <c r="G220" i="12"/>
  <c r="G221" i="12"/>
  <c r="G222" i="12"/>
  <c r="G223" i="12"/>
  <c r="G224" i="12"/>
  <c r="G226" i="12"/>
  <c r="G227" i="12"/>
  <c r="G228" i="12"/>
  <c r="G229" i="12"/>
  <c r="G231" i="12"/>
  <c r="G232" i="12"/>
  <c r="G233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195" i="12"/>
  <c r="G196" i="12"/>
  <c r="G197" i="12"/>
  <c r="G198" i="12"/>
  <c r="G199" i="12"/>
  <c r="G201" i="12"/>
  <c r="G202" i="12"/>
  <c r="G203" i="12"/>
  <c r="G204" i="12"/>
  <c r="G205" i="12"/>
  <c r="G206" i="12"/>
  <c r="G207" i="12"/>
  <c r="G209" i="12"/>
  <c r="G210" i="12"/>
  <c r="G211" i="12"/>
  <c r="G212" i="12"/>
  <c r="G214" i="12"/>
  <c r="G216" i="12"/>
  <c r="G183" i="12"/>
  <c r="G184" i="12"/>
  <c r="G185" i="12"/>
  <c r="G186" i="12"/>
  <c r="G188" i="12"/>
  <c r="G190" i="12"/>
  <c r="G192" i="12"/>
  <c r="G181" i="12"/>
  <c r="G144" i="12"/>
  <c r="G145" i="12"/>
  <c r="G146" i="12"/>
  <c r="G147" i="12"/>
  <c r="G148" i="12"/>
  <c r="G149" i="12"/>
  <c r="G151" i="12"/>
  <c r="G152" i="12"/>
  <c r="G153" i="12"/>
  <c r="G155" i="12"/>
  <c r="G156" i="12"/>
  <c r="G157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43" i="12"/>
  <c r="G115" i="12"/>
  <c r="G116" i="12"/>
  <c r="G117" i="12"/>
  <c r="G118" i="12"/>
  <c r="G119" i="12"/>
  <c r="G120" i="12"/>
  <c r="G122" i="12"/>
  <c r="G123" i="12"/>
  <c r="G124" i="12"/>
  <c r="G125" i="12"/>
  <c r="G126" i="12"/>
  <c r="G128" i="12"/>
  <c r="G129" i="12"/>
  <c r="G130" i="12"/>
  <c r="G131" i="12"/>
  <c r="G133" i="12"/>
  <c r="G134" i="12"/>
  <c r="G135" i="12"/>
  <c r="G137" i="12"/>
  <c r="G138" i="12"/>
  <c r="G139" i="12"/>
  <c r="G140" i="12"/>
  <c r="G94" i="12"/>
  <c r="G95" i="12"/>
  <c r="G96" i="12"/>
  <c r="G98" i="12"/>
  <c r="G100" i="12"/>
  <c r="G102" i="12"/>
  <c r="G103" i="12"/>
  <c r="G104" i="12"/>
  <c r="G106" i="12"/>
  <c r="G107" i="12"/>
  <c r="G108" i="12"/>
  <c r="G109" i="12"/>
  <c r="G110" i="12"/>
  <c r="G111" i="12"/>
  <c r="G114" i="12"/>
  <c r="G92" i="12"/>
  <c r="G62" i="12"/>
  <c r="G63" i="12"/>
  <c r="G45" i="12"/>
  <c r="G47" i="12"/>
  <c r="G48" i="12"/>
  <c r="G49" i="12"/>
  <c r="G50" i="12"/>
  <c r="G51" i="12"/>
  <c r="G52" i="12"/>
  <c r="G53" i="12"/>
  <c r="G55" i="12"/>
  <c r="G57" i="12"/>
  <c r="G58" i="12"/>
  <c r="G59" i="12"/>
  <c r="G60" i="12"/>
  <c r="G61" i="12"/>
  <c r="G65" i="12"/>
  <c r="G66" i="12"/>
  <c r="G67" i="12"/>
  <c r="G68" i="12"/>
  <c r="G70" i="12"/>
  <c r="G71" i="12"/>
  <c r="G72" i="12"/>
  <c r="G73" i="12"/>
  <c r="G75" i="12"/>
  <c r="G76" i="12"/>
  <c r="G77" i="12"/>
  <c r="G78" i="12"/>
  <c r="G79" i="12"/>
  <c r="G81" i="12"/>
  <c r="G82" i="12"/>
  <c r="A98" i="12" l="1"/>
  <c r="A100" i="12" s="1"/>
  <c r="A15" i="12"/>
  <c r="A17" i="12" s="1"/>
  <c r="C5" i="14"/>
  <c r="G42" i="12"/>
  <c r="G21" i="12"/>
  <c r="A3" i="14"/>
  <c r="G9" i="12"/>
  <c r="G10" i="12"/>
  <c r="G11" i="12"/>
  <c r="G12" i="12"/>
  <c r="G13" i="12"/>
  <c r="G15" i="12"/>
  <c r="G18" i="12"/>
  <c r="G19" i="12"/>
  <c r="G20" i="12"/>
  <c r="G22" i="12"/>
  <c r="G23" i="12"/>
  <c r="G26" i="12"/>
  <c r="G27" i="12"/>
  <c r="G30" i="12"/>
  <c r="G31" i="12"/>
  <c r="G32" i="12"/>
  <c r="G33" i="12"/>
  <c r="G35" i="12"/>
  <c r="G36" i="12"/>
  <c r="G37" i="12"/>
  <c r="G38" i="12"/>
  <c r="G39" i="12"/>
  <c r="G41" i="12"/>
  <c r="A4" i="14"/>
  <c r="G7" i="12"/>
  <c r="A102" i="12" l="1"/>
  <c r="A18" i="12"/>
  <c r="G253" i="12"/>
  <c r="G254" i="12" s="1"/>
  <c r="G255" i="12" s="1"/>
  <c r="G83" i="12"/>
  <c r="G84" i="12" s="1"/>
  <c r="A103" i="12" l="1"/>
  <c r="A104" i="12" s="1"/>
  <c r="A19" i="12"/>
  <c r="A20" i="12" s="1"/>
  <c r="A21" i="12" s="1"/>
  <c r="G85" i="12"/>
  <c r="G86" i="12" s="1"/>
  <c r="G87" i="12" s="1"/>
  <c r="A106" i="12" l="1"/>
  <c r="A107" i="12" s="1"/>
  <c r="A108" i="12" s="1"/>
  <c r="A109" i="12" s="1"/>
  <c r="A110" i="12" s="1"/>
  <c r="A111" i="12" s="1"/>
  <c r="A114" i="12" s="1"/>
  <c r="A115" i="12" s="1"/>
  <c r="A116" i="12" s="1"/>
  <c r="A117" i="12" s="1"/>
  <c r="A118" i="12" s="1"/>
  <c r="A119" i="12" s="1"/>
  <c r="A120" i="12" s="1"/>
  <c r="A122" i="12" s="1"/>
  <c r="A123" i="12" s="1"/>
  <c r="A124" i="12" s="1"/>
  <c r="A125" i="12" s="1"/>
  <c r="A126" i="12" s="1"/>
  <c r="A128" i="12" s="1"/>
  <c r="A129" i="12" s="1"/>
  <c r="A130" i="12" s="1"/>
  <c r="A131" i="12" s="1"/>
  <c r="A133" i="12" s="1"/>
  <c r="A134" i="12" s="1"/>
  <c r="A135" i="12" s="1"/>
  <c r="A137" i="12" s="1"/>
  <c r="A139" i="12" s="1"/>
  <c r="A140" i="12" s="1"/>
  <c r="A143" i="12" s="1"/>
  <c r="A144" i="12" s="1"/>
  <c r="A145" i="12" s="1"/>
  <c r="A146" i="12" s="1"/>
  <c r="A147" i="12" s="1"/>
  <c r="A148" i="12" s="1"/>
  <c r="A149" i="12" s="1"/>
  <c r="A151" i="12" s="1"/>
  <c r="A152" i="12" s="1"/>
  <c r="A153" i="12" s="1"/>
  <c r="A155" i="12" s="1"/>
  <c r="A156" i="12" s="1"/>
  <c r="A157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81" i="12" s="1"/>
  <c r="A183" i="12" s="1"/>
  <c r="A184" i="12" s="1"/>
  <c r="A185" i="12" s="1"/>
  <c r="A186" i="12" s="1"/>
  <c r="A188" i="12" s="1"/>
  <c r="A190" i="12" s="1"/>
  <c r="A192" i="12" s="1"/>
  <c r="A195" i="12" s="1"/>
  <c r="A196" i="12" s="1"/>
  <c r="A197" i="12" s="1"/>
  <c r="A198" i="12" s="1"/>
  <c r="A199" i="12" s="1"/>
  <c r="A201" i="12" s="1"/>
  <c r="A202" i="12" s="1"/>
  <c r="A203" i="12" s="1"/>
  <c r="A204" i="12" s="1"/>
  <c r="A205" i="12" s="1"/>
  <c r="A206" i="12" s="1"/>
  <c r="A207" i="12" s="1"/>
  <c r="A209" i="12" s="1"/>
  <c r="A210" i="12" s="1"/>
  <c r="A211" i="12" s="1"/>
  <c r="A212" i="12" s="1"/>
  <c r="A214" i="12" s="1"/>
  <c r="A216" i="12" s="1"/>
  <c r="A219" i="12" s="1"/>
  <c r="A220" i="12" s="1"/>
  <c r="A221" i="12" s="1"/>
  <c r="A222" i="12" s="1"/>
  <c r="A223" i="12" s="1"/>
  <c r="A224" i="12" s="1"/>
  <c r="A226" i="12" s="1"/>
  <c r="A227" i="12" s="1"/>
  <c r="A228" i="12" s="1"/>
  <c r="A229" i="12" s="1"/>
  <c r="A231" i="12" s="1"/>
  <c r="A232" i="12" s="1"/>
  <c r="A233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2" i="12"/>
  <c r="A23" i="12" s="1"/>
  <c r="A25" i="12" s="1"/>
  <c r="A26" i="12" s="1"/>
  <c r="A27" i="12" s="1"/>
  <c r="A28" i="12" s="1"/>
  <c r="A30" i="12" s="1"/>
  <c r="A31" i="12" s="1"/>
  <c r="A32" i="12" s="1"/>
  <c r="A33" i="12" s="1"/>
  <c r="C6" i="14"/>
  <c r="C7" i="14" s="1"/>
  <c r="C8" i="14" s="1"/>
  <c r="C9" i="14" s="1"/>
  <c r="A35" i="12" l="1"/>
  <c r="A36" i="12" s="1"/>
  <c r="A37" i="12" s="1"/>
  <c r="A38" i="12" s="1"/>
  <c r="A39" i="12" s="1"/>
  <c r="A41" i="12" s="1"/>
  <c r="A42" i="12" s="1"/>
  <c r="A45" i="12" s="1"/>
  <c r="A47" i="12" s="1"/>
  <c r="A48" i="12" s="1"/>
  <c r="A49" i="12" s="1"/>
  <c r="A50" i="12" s="1"/>
  <c r="A51" i="12" s="1"/>
  <c r="A52" i="12" s="1"/>
  <c r="A53" i="12" s="1"/>
  <c r="A55" i="12" s="1"/>
  <c r="A57" i="12" s="1"/>
  <c r="A58" i="12" s="1"/>
  <c r="A59" i="12" s="1"/>
  <c r="A60" i="12" s="1"/>
  <c r="A61" i="12" s="1"/>
  <c r="A62" i="12" s="1"/>
  <c r="A63" i="12" s="1"/>
  <c r="A65" i="12" s="1"/>
  <c r="A66" i="12" s="1"/>
  <c r="A67" i="12" s="1"/>
  <c r="A68" i="12" s="1"/>
  <c r="A70" i="12" s="1"/>
  <c r="A71" i="12" s="1"/>
  <c r="A72" i="12" s="1"/>
  <c r="A73" i="12" s="1"/>
  <c r="A75" i="12" s="1"/>
  <c r="A76" i="12" s="1"/>
  <c r="A77" i="12" s="1"/>
  <c r="A78" i="12" s="1"/>
  <c r="A79" i="12" s="1"/>
  <c r="A82" i="12" s="1"/>
  <c r="C10" i="14"/>
</calcChain>
</file>

<file path=xl/sharedStrings.xml><?xml version="1.0" encoding="utf-8"?>
<sst xmlns="http://schemas.openxmlformats.org/spreadsheetml/2006/main" count="514" uniqueCount="209">
  <si>
    <t>Nr. p. k.</t>
  </si>
  <si>
    <t>Mērvienība</t>
  </si>
  <si>
    <t>m</t>
  </si>
  <si>
    <t>Darbu nosaukums</t>
  </si>
  <si>
    <t>gab.</t>
  </si>
  <si>
    <t>Daudzums</t>
  </si>
  <si>
    <t>Vienības cena, EUR</t>
  </si>
  <si>
    <t>Summa, EUR</t>
  </si>
  <si>
    <t>Piedāvātā līguma summa EUR bez PVN</t>
  </si>
  <si>
    <t>Piedāvātā līguma summa ar pasūtītāja rezervi EUR bez PVN</t>
  </si>
  <si>
    <t>PVN 21%</t>
  </si>
  <si>
    <t>Līguma summa ar pasūtītāja rezervi un PVN 21%</t>
  </si>
  <si>
    <t>Objekta izmaksas</t>
  </si>
  <si>
    <t>Sastādīja</t>
  </si>
  <si>
    <t>paraksts</t>
  </si>
  <si>
    <t>Pārbaudīja</t>
  </si>
  <si>
    <t xml:space="preserve">Pasūtītāja rezerve 5% </t>
  </si>
  <si>
    <t>Ceļu sadaļa</t>
  </si>
  <si>
    <t>Piedāvātā summa EUR bez PVN</t>
  </si>
  <si>
    <t>Piedāvātā summa ar pasūtītāja rezervi EUR bez PVN</t>
  </si>
  <si>
    <t>Summa ar pasūtītāja rezervi un PVN 21%</t>
  </si>
  <si>
    <t>m2</t>
  </si>
  <si>
    <t>m3</t>
  </si>
  <si>
    <t>km</t>
  </si>
  <si>
    <t>CITI DARBI</t>
  </si>
  <si>
    <t>Vājstrāvas, ārējie tīkli</t>
  </si>
  <si>
    <t>Kabeļu ieguldīšana kab. kan., tilpums līdz 100x2 (ieskaitot)</t>
  </si>
  <si>
    <t>KABEĻA MONTĀŽAS DARBI</t>
  </si>
  <si>
    <t>KABEĻU IEGULDĪŠANAS DARBI</t>
  </si>
  <si>
    <t>Kabeļa pāru montāža paralēlā uzmavā, kabeļa tilpums 10x2,  ieskaitot kabeļu atzarojumus izmantojot 1 pāra savienotājus</t>
  </si>
  <si>
    <t>uzmava</t>
  </si>
  <si>
    <t>Kabeļa pāru montāža paralēlā uzmavā, kabeļa tilpums 30x2,  ieskaitot kabeļu atzarojumus izmantojot 1 pāra savienotājus</t>
  </si>
  <si>
    <t>UZMAVU MONTĀŽA</t>
  </si>
  <si>
    <t>Kabeļa uzmavas montāža, kabeļiem ar kopējo tilpumu līdz 100x2 (ieskaitot), kabeļu skaits līdz 2 kabeļiem</t>
  </si>
  <si>
    <t>DAŽĀDI DARBI</t>
  </si>
  <si>
    <t>Maģistrālo un sadales kabeļu mērījumi starp gala iekārtām</t>
  </si>
  <si>
    <t>100 pāri</t>
  </si>
  <si>
    <t>DEMONTĀŽAS  DARBI</t>
  </si>
  <si>
    <t>Materiālu saraksts</t>
  </si>
  <si>
    <t>Pazemes kab.100x2x0,5, želeja pildījums</t>
  </si>
  <si>
    <t>Pazemes kab.30x2x0,5, želeja pildījums</t>
  </si>
  <si>
    <t>Kabeļu dzīslu savienotājs 8C</t>
  </si>
  <si>
    <t>1000 gb.</t>
  </si>
  <si>
    <t>Kab.sav.lenta EZWrap 2183</t>
  </si>
  <si>
    <t>rol</t>
  </si>
  <si>
    <t>Līmlenta PVC 25 mm,  melna</t>
  </si>
  <si>
    <t>Kab. savien.tīrīšanas šķidr. pakās(4413-S)</t>
  </si>
  <si>
    <t>Tīrīšanas salvete</t>
  </si>
  <si>
    <t>pac</t>
  </si>
  <si>
    <t>Uzmavas komplekts (Nitto) JCSA 140</t>
  </si>
  <si>
    <t>Apvalka savienošanas vads (450mm)</t>
  </si>
  <si>
    <t>KABEĻU KANALIZĀCIJAS IZBŪVE</t>
  </si>
  <si>
    <t>Tranšejas rakšana un aizbēršana platumā līdz 0.5m</t>
  </si>
  <si>
    <t xml:space="preserve">Kabeļu kanalizācijas cauruļu ieguldīšana tranšejā   </t>
  </si>
  <si>
    <t xml:space="preserve">Kabeļu akas PEH uzstādīšana </t>
  </si>
  <si>
    <t>Kabeļu akas PEH uzstādīšana uz esošās kanalizācijas</t>
  </si>
  <si>
    <t>Kabeļu aizsardzība ar šķeltām caurulēm</t>
  </si>
  <si>
    <t>Kabeļu akas demontāža</t>
  </si>
  <si>
    <t>Kabeļu staba demontāža</t>
  </si>
  <si>
    <t>Kabeļu kanalizācijas demontāža</t>
  </si>
  <si>
    <t>Darbu apjomi</t>
  </si>
  <si>
    <t>Kabeļu kanalizācijas caurule,  100x6000</t>
  </si>
  <si>
    <t>Kabeļu kanalizācijas caurule,  50x6000</t>
  </si>
  <si>
    <t>Šķeltā kanalizācijas caurule 100x6000</t>
  </si>
  <si>
    <t>Caurules līkums (100/90 grādu leņķī)</t>
  </si>
  <si>
    <t>Virve kabeļa ievilkšanai 6mm/500m</t>
  </si>
  <si>
    <t>Plastmasas aka KP-PEH 800x650 ar kv.pamatni</t>
  </si>
  <si>
    <t>Plastmasas aka KP-PEH 800x650 bez dibena</t>
  </si>
  <si>
    <t>Atloks dz/b gredzena stiprināšanai</t>
  </si>
  <si>
    <t>Hermetiķis</t>
  </si>
  <si>
    <t>Kabeļu akas vāks  komplektā (slodze 12.5 t)</t>
  </si>
  <si>
    <t>Kabeļu akas dzelzbetona riņķis</t>
  </si>
  <si>
    <t xml:space="preserve">Strēmelēs plīstošā brīdin. lenta 50mmx500m </t>
  </si>
  <si>
    <t>rullis</t>
  </si>
  <si>
    <t>1. POSMS (NO DAUGAVAS IELAS LĪDZ ZELTIŅU IELAI)</t>
  </si>
  <si>
    <t>Spec. Nr.</t>
  </si>
  <si>
    <t>1. Vispārējā nodaļa</t>
  </si>
  <si>
    <t>1.1.</t>
  </si>
  <si>
    <t>Mobilizācija un demobilizācija</t>
  </si>
  <si>
    <t>2. Sagatavošanas darbi</t>
  </si>
  <si>
    <t>2.1.</t>
  </si>
  <si>
    <t>Uzmērīšana un nospraušana</t>
  </si>
  <si>
    <t>2.2.</t>
  </si>
  <si>
    <t>Koku zāģēšana ar celmu laušanu</t>
  </si>
  <si>
    <t>2.3.</t>
  </si>
  <si>
    <t>Asfaltbetona seguma nojaukšana</t>
  </si>
  <si>
    <t>Esošo ceļa zīmju nojaukšana</t>
  </si>
  <si>
    <t>3. Zemes klātne</t>
  </si>
  <si>
    <t>3.1.</t>
  </si>
  <si>
    <t>Zemes klātnes ierakuma būvniecība</t>
  </si>
  <si>
    <t>4. Ar saistvielām nesaistītas konstruktīvās kārtas</t>
  </si>
  <si>
    <t>4.1.</t>
  </si>
  <si>
    <t>Salizturīgās kārtas būvniecība</t>
  </si>
  <si>
    <t>4.2.</t>
  </si>
  <si>
    <t>Pamata izbūve no minerālmateriāla maisīj. 0/56, h=25cm</t>
  </si>
  <si>
    <t>Pamata izbūve no minerālmateriāla maisīj. 0/45, h=10cm</t>
  </si>
  <si>
    <t>Pamata izbūve no minerālmateriāla maisīj. 0/45, h=20cm</t>
  </si>
  <si>
    <t>4.3.</t>
  </si>
  <si>
    <t>5. Ar saistvielām saistītas konstruktīvās kārtas</t>
  </si>
  <si>
    <t>5.1.</t>
  </si>
  <si>
    <t>Asfaltbetona dilumkārtas SMA 11 izbūve 4cm biezumā</t>
  </si>
  <si>
    <t>Asfaltbetona saistes kārtas AC 16 base/bin izbūve 6cm biezumā</t>
  </si>
  <si>
    <t>Asfaltbetona dilumkārtas AC 11surf izbūve 4cm biezumā</t>
  </si>
  <si>
    <t>Asfaltbetona saistes kārtas AC 16 base/bin izbūve 4cm biezumā</t>
  </si>
  <si>
    <t>6.  Caurtekas un konstrukcijas</t>
  </si>
  <si>
    <t>6.1.</t>
  </si>
  <si>
    <t>Plastmasas caurtekas ar d=1,00m uzstādīšana</t>
  </si>
  <si>
    <t>Drenu kolektora ar d=0,30m izbūve</t>
  </si>
  <si>
    <t>Nogāžu nostiprināšana ar laukakmeņiem caurtekas galos</t>
  </si>
  <si>
    <t>Gultnes nostiprināšana ar šķembām ieteces un izteces galos</t>
  </si>
  <si>
    <t>7. Aprīkojums</t>
  </si>
  <si>
    <t>7.1.</t>
  </si>
  <si>
    <t>Cinkota metāla ceļa zīmju stabu uzstādīšana</t>
  </si>
  <si>
    <t>Priekšrocības ceļa zīmju Nr. 201 uzstādīšana</t>
  </si>
  <si>
    <t>Priekšrocības ceļa zīmju Nr. 206 uzstādīšana</t>
  </si>
  <si>
    <t>7.2.</t>
  </si>
  <si>
    <t>7.3.</t>
  </si>
  <si>
    <t>Apzaļumošana, h=10cm biezumā</t>
  </si>
  <si>
    <t>8. Pārējie darbi</t>
  </si>
  <si>
    <t>8.1.</t>
  </si>
  <si>
    <t>Gāzes vada kapju vāku augstumu regulēšana</t>
  </si>
  <si>
    <t>8.2.</t>
  </si>
  <si>
    <t>Ūdensvada un kanalizācijas aku vāku augstumu regulēšana</t>
  </si>
  <si>
    <t>KS</t>
  </si>
  <si>
    <t>N/A</t>
  </si>
  <si>
    <t>Lielās ielas rekonstrukcija</t>
  </si>
  <si>
    <t>2. POSMS (NO ZELTIŅU IELAS LĪDZ KANTORA IELAI)</t>
  </si>
  <si>
    <t>Krūmu zāģēšana</t>
  </si>
  <si>
    <t>Plastmasas caurtekas ar d=0,50m uzstādīšana</t>
  </si>
  <si>
    <t>Kabeļa pāru montāža paralēlā uzmavā, kabeļa tilpums 20x2,  ieskaitot kabeļu atzarojumus izmantojot 1 pāra savienotājus</t>
  </si>
  <si>
    <t>KABEĻU MONTĀŽA</t>
  </si>
  <si>
    <t>Kabeļu montāža sadales skapjos un krosos, ieskaitot moduļu uzstādīšanu (vecs skapis; jauni kabeļi, vai skapju pārslēgšana, krosu sablīvēšana)</t>
  </si>
  <si>
    <t>KROSĒJUMI</t>
  </si>
  <si>
    <t>Krosējumu nomaiņa sadales skapjos</t>
  </si>
  <si>
    <t>10 gab.</t>
  </si>
  <si>
    <t>OPTISKĀ KABEĻA IEGULDĪŠANAS UN MONTĀŽAS DARBI</t>
  </si>
  <si>
    <t>Optiskā kabeļa ieguldīšana kabeļu kanalizācijā</t>
  </si>
  <si>
    <t xml:space="preserve">Jauna 24F, 48F optiskā kabeļa pievienošana esošajai uzmavai </t>
  </si>
  <si>
    <t>kabelis</t>
  </si>
  <si>
    <t>Optisko šķiedru pārmetināšana esošā uzmavā vai uzmavu skapī</t>
  </si>
  <si>
    <t>metinājums</t>
  </si>
  <si>
    <t>Optiskā kabeļa šķiedru metināšana,  montāžas kvalitātes kontrole pēc montāžas pabeigšanas (jaunieguldīts kabelis)</t>
  </si>
  <si>
    <t>Pieņemšanas testēšana un profilaktiskie mērījumi</t>
  </si>
  <si>
    <t>šķiedra</t>
  </si>
  <si>
    <t>dok.pakete</t>
  </si>
  <si>
    <t>Krosējamais vads 2x0.5</t>
  </si>
  <si>
    <t>Pazemes kab.10x2x0,5, želeja pildījums</t>
  </si>
  <si>
    <t>Pazemes kab.20x2x0,5, želeja pildījums</t>
  </si>
  <si>
    <t>Opt.pazemes kabelis FZOMSU 2x4x6</t>
  </si>
  <si>
    <t>Opt.pazemes kabelis FYOUDPMU 4x6 SML</t>
  </si>
  <si>
    <t>Kabeļu savienošanas materiāli</t>
  </si>
  <si>
    <t>Uzmavas</t>
  </si>
  <si>
    <t>Uzmavas komplekts (Nitto) JCSA 200</t>
  </si>
  <si>
    <t>Kabeļu skapji, boksi, kastītes</t>
  </si>
  <si>
    <t>Atvienotājmodulis 2/10 profils (1...0)</t>
  </si>
  <si>
    <t>gab</t>
  </si>
  <si>
    <t>Zemēšanas materiāli</t>
  </si>
  <si>
    <t>Kabeļu stiprināšanas materiāli</t>
  </si>
  <si>
    <t>Kabeļsaitītes JSS 200x4,8</t>
  </si>
  <si>
    <t>Aksesuāri</t>
  </si>
  <si>
    <t>paka/ 100 gab.</t>
  </si>
  <si>
    <t>Citi materiāli</t>
  </si>
  <si>
    <t>Termo nosēdināmā caurule EST 43/10 (1.22m gara)</t>
  </si>
  <si>
    <t>Opt. kab. markēšanas uzlīmes, 100 gab.</t>
  </si>
  <si>
    <t>pac.</t>
  </si>
  <si>
    <t>Kabeļi</t>
  </si>
  <si>
    <t>100m</t>
  </si>
  <si>
    <t>Sadales kastes vai skapja ar ierokamu pamatu ar tilpumu līdz 600 pāriem (ieskaitot) uzstādīšana ārpus telpām</t>
  </si>
  <si>
    <t>Zemējuma ierīkošana kabeļu skapim, kastei ar zemējuma vada ieguldīšanu tranšejā.</t>
  </si>
  <si>
    <t xml:space="preserve">Sadales skapja bez betona pamatnes demontāža </t>
  </si>
  <si>
    <t>Rakšanas atļaujas noformēšana un noslēgšana, izpilddokumentācijas noformēšana</t>
  </si>
  <si>
    <t>Caurules līkums (100/45 grādu leņķī)</t>
  </si>
  <si>
    <t>Caurules līkums (100/22 grādu leņķī)</t>
  </si>
  <si>
    <t>Caurules noslēdzošais gals UTP 100</t>
  </si>
  <si>
    <t>Caurules noslēdzošais gals (50 mm)</t>
  </si>
  <si>
    <t>Kab. sk. SIS 1 100 pāru ierok. pl. ar pamat.</t>
  </si>
  <si>
    <t xml:space="preserve">Zemējuma vads 16/7  </t>
  </si>
  <si>
    <t xml:space="preserve"> m</t>
  </si>
  <si>
    <t>Pamatk. turētājs 2/10(10+1/42)  (SIS-1)</t>
  </si>
  <si>
    <t>Maģistrālo kabeļu pāru montāža paralēlā uzmavā, kabeļa tilpums 200x2, izmantojot 10x2 savienošanas moduli, ieskaitot kabeļu atzarojumus</t>
  </si>
  <si>
    <t>Pazemes kab.50x2x0,5, želeja pildījums</t>
  </si>
  <si>
    <t>Pazemes kab.200x2x0,5, želeja pildījums</t>
  </si>
  <si>
    <t>Kab.sav.lenta 11A vadīt.un moduļu aptīš.</t>
  </si>
  <si>
    <t>Uzmava XAGA 550 75/15-500</t>
  </si>
  <si>
    <t>Uzmavas komplekts (Nitto) JCSA 300</t>
  </si>
  <si>
    <t>Sadales skapja ar tilpumu no 601 pāra un vairāk ārpus telpām uzstādīšana, ieskaitot betona pamatu skapjiem, kurus uzstāda  ārpus telpām</t>
  </si>
  <si>
    <t>Kab. sk. SIS 2  600 pāru ierok. plast. ar pamat.</t>
  </si>
  <si>
    <t>Pamatkarkass  2/10 (20+1/70)    (SIS-2)</t>
  </si>
  <si>
    <t>Nomaļu minerālmateriālu maisījuma 0/32 s, NIII slāņa izbūve 10 cm biezumā</t>
  </si>
  <si>
    <t>Nomaļu minerālmateriālu maisījuma 0/32 s, NIII slāņa izbūve 8 cm biezumā</t>
  </si>
  <si>
    <t>Nomaļu minerālmateriālu maisījuma 0/32 s, NIII slāņa izbūve 4 cm biezumā</t>
  </si>
  <si>
    <t>Finanšu piedāvājums iepirkumā
"Lielās  ielas rekonstrukcija",
identifikācijas Nr. MND 2015/14</t>
  </si>
  <si>
    <t>Dzelzsbetona caurteku ar diam. 1,0m nojaukšana</t>
  </si>
  <si>
    <t>Horizontālo līniju krāsošana ar termopl. materiālu, ar mehānismiem</t>
  </si>
  <si>
    <t>Dzelzsbetona caurteku ar diam. 0,5m nojaukšana</t>
  </si>
  <si>
    <t>Pazemes kab. 3x2x0.5 želeja pildījums</t>
  </si>
  <si>
    <t>1000 gab.</t>
  </si>
  <si>
    <t>Optiskā kabeļa līnijas pases sagatavošana</t>
  </si>
  <si>
    <t>Kab.sav.lenta EZWrap 2183 vai ekvivalenta</t>
  </si>
  <si>
    <t>Uzmavas komplekts (Nitto) JCSA 140 vai ekvivalents</t>
  </si>
  <si>
    <t>Uzmavas komplekts (Nitto) JCSA 200 vai ekvivalents</t>
  </si>
  <si>
    <t>Šķ. savien. aizsardzības trubiņa  SMOUV-1120-01 (60mm) vai ekvivalents</t>
  </si>
  <si>
    <t>Telekomunikāciju tīklu izpilddokumentācijas izgatavošana ar ģeogrāfisko piesaistīšanu</t>
  </si>
  <si>
    <t>Ceļu satiksmes organizācijas shēmas izstrāde un saskaņošana, pagaidu ceļa zīmju uzstādīšana un noņemšana</t>
  </si>
  <si>
    <t>Lokanā caurule 110/94 mm gofrētā ar dubultsienu</t>
  </si>
  <si>
    <t>Kabeļu akas dzelzsbetona riņķis</t>
  </si>
  <si>
    <t>Kabeļu pāru montāža paralēlā uzmavā, kabeļa tilpums 50x2, izmantojot  1 pāra savienotājus</t>
  </si>
  <si>
    <t>APM STACK 10 pāru sav.mod. želeja pildījums</t>
  </si>
  <si>
    <t xml:space="preserve">APMSTACK10 pāru s.mod. (želeja pildījums) paralēl.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</si>
</sst>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yyyy\.mm\.dd\.;@"/>
    <numFmt numFmtId="166" formatCode="0.00;[Red]0.00"/>
    <numFmt numFmtId="167" formatCode="#,##0.00_ ;\-#,##0.00\ "/>
    <numFmt numFmtId="168" formatCode="0;[Red]0"/>
    <numFmt numFmtId="169" formatCode="#,##0.000"/>
  </numFmts>
  <fonts count="25">
    <font>
      <sz val="11"/>
      <color indexed="8"/>
      <name val="Calibri"/>
      <family val="2"/>
      <charset val="204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i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Time New Roman"/>
      <charset val="186"/>
    </font>
    <font>
      <sz val="10"/>
      <name val="Helv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186"/>
    </font>
    <font>
      <b/>
      <sz val="10"/>
      <name val="Arial Narrow"/>
      <family val="2"/>
      <charset val="186"/>
    </font>
    <font>
      <sz val="10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 wrapText="1"/>
    </xf>
    <xf numFmtId="0" fontId="1" fillId="0" borderId="0"/>
    <xf numFmtId="0" fontId="2" fillId="0" borderId="0"/>
    <xf numFmtId="0" fontId="6" fillId="0" borderId="0"/>
    <xf numFmtId="0" fontId="6" fillId="0" borderId="0"/>
    <xf numFmtId="0" fontId="18" fillId="0" borderId="0"/>
    <xf numFmtId="0" fontId="10" fillId="0" borderId="0"/>
    <xf numFmtId="0" fontId="21" fillId="0" borderId="0"/>
  </cellStyleXfs>
  <cellXfs count="100">
    <xf numFmtId="0" fontId="0" fillId="0" borderId="0" xfId="0"/>
    <xf numFmtId="0" fontId="1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4" fontId="1" fillId="0" borderId="0" xfId="3" applyNumberFormat="1" applyFont="1" applyFill="1" applyAlignment="1">
      <alignment vertical="center"/>
    </xf>
    <xf numFmtId="0" fontId="3" fillId="3" borderId="2" xfId="3" applyFont="1" applyFill="1" applyBorder="1" applyAlignment="1">
      <alignment vertical="center" wrapText="1"/>
    </xf>
    <xf numFmtId="0" fontId="3" fillId="3" borderId="2" xfId="3" applyFont="1" applyFill="1" applyBorder="1" applyAlignment="1">
      <alignment vertical="center"/>
    </xf>
    <xf numFmtId="4" fontId="3" fillId="3" borderId="2" xfId="3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3" xfId="3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right" vertical="center"/>
    </xf>
    <xf numFmtId="0" fontId="11" fillId="0" borderId="0" xfId="7" applyFont="1" applyBorder="1" applyAlignment="1">
      <alignment horizontal="left"/>
    </xf>
    <xf numFmtId="165" fontId="11" fillId="0" borderId="0" xfId="7" applyNumberFormat="1" applyFont="1" applyBorder="1" applyAlignment="1">
      <alignment horizontal="center" vertical="center" wrapText="1"/>
    </xf>
    <xf numFmtId="168" fontId="12" fillId="0" borderId="0" xfId="2" applyNumberFormat="1" applyFont="1" applyFill="1" applyBorder="1" applyAlignment="1">
      <alignment horizontal="center" vertical="center"/>
    </xf>
    <xf numFmtId="168" fontId="12" fillId="0" borderId="0" xfId="2" applyNumberFormat="1" applyFont="1" applyFill="1" applyBorder="1" applyAlignment="1">
      <alignment horizontal="right" vertical="center"/>
    </xf>
    <xf numFmtId="166" fontId="12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166" fontId="13" fillId="0" borderId="5" xfId="2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166" fontId="15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/>
    <xf numFmtId="4" fontId="1" fillId="0" borderId="1" xfId="7" applyNumberFormat="1" applyFont="1" applyBorder="1" applyAlignment="1">
      <alignment horizontal="center" vertical="center" wrapText="1"/>
    </xf>
    <xf numFmtId="166" fontId="1" fillId="0" borderId="1" xfId="7" applyNumberFormat="1" applyFont="1" applyBorder="1" applyAlignment="1">
      <alignment horizontal="center" vertical="center" wrapText="1"/>
    </xf>
    <xf numFmtId="167" fontId="1" fillId="0" borderId="1" xfId="7" applyNumberFormat="1" applyFont="1" applyBorder="1" applyAlignment="1">
      <alignment horizontal="center" vertical="center" wrapText="1"/>
    </xf>
    <xf numFmtId="165" fontId="7" fillId="0" borderId="1" xfId="7" applyNumberFormat="1" applyFont="1" applyBorder="1" applyAlignment="1">
      <alignment horizontal="center" vertical="center" wrapText="1"/>
    </xf>
    <xf numFmtId="0" fontId="19" fillId="0" borderId="1" xfId="6" applyNumberFormat="1" applyFont="1" applyFill="1" applyBorder="1" applyAlignment="1">
      <alignment horizontal="center"/>
    </xf>
    <xf numFmtId="2" fontId="19" fillId="0" borderId="1" xfId="6" applyNumberFormat="1" applyFont="1" applyBorder="1" applyAlignment="1">
      <alignment horizontal="center" vertical="center"/>
    </xf>
    <xf numFmtId="0" fontId="19" fillId="0" borderId="1" xfId="6" applyFont="1" applyFill="1" applyBorder="1" applyAlignment="1">
      <alignment horizontal="left" vertical="center" wrapText="1"/>
    </xf>
    <xf numFmtId="0" fontId="19" fillId="0" borderId="3" xfId="6" applyNumberFormat="1" applyFont="1" applyFill="1" applyBorder="1" applyAlignment="1">
      <alignment horizontal="center"/>
    </xf>
    <xf numFmtId="0" fontId="19" fillId="2" borderId="1" xfId="6" applyNumberFormat="1" applyFont="1" applyFill="1" applyBorder="1" applyAlignment="1">
      <alignment horizontal="center"/>
    </xf>
    <xf numFmtId="0" fontId="19" fillId="0" borderId="1" xfId="6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Continuous" vertical="center"/>
    </xf>
    <xf numFmtId="0" fontId="3" fillId="4" borderId="3" xfId="0" applyFont="1" applyFill="1" applyBorder="1" applyAlignment="1">
      <alignment horizontal="centerContinuous" vertical="center"/>
    </xf>
    <xf numFmtId="49" fontId="17" fillId="0" borderId="1" xfId="0" applyNumberFormat="1" applyFont="1" applyFill="1" applyBorder="1" applyAlignment="1">
      <alignment horizontal="left"/>
    </xf>
    <xf numFmtId="49" fontId="20" fillId="0" borderId="1" xfId="6" applyNumberFormat="1" applyFont="1" applyFill="1" applyBorder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3" fillId="3" borderId="2" xfId="3" applyFont="1" applyFill="1" applyBorder="1" applyAlignment="1">
      <alignment horizontal="center" vertical="center" wrapText="1"/>
    </xf>
    <xf numFmtId="4" fontId="19" fillId="0" borderId="1" xfId="6" applyNumberFormat="1" applyFont="1" applyFill="1" applyBorder="1" applyAlignment="1">
      <alignment horizontal="center"/>
    </xf>
    <xf numFmtId="4" fontId="8" fillId="0" borderId="1" xfId="6" applyNumberFormat="1" applyFont="1" applyFill="1" applyBorder="1" applyAlignment="1">
      <alignment horizontal="center" vertical="center"/>
    </xf>
    <xf numFmtId="4" fontId="8" fillId="0" borderId="1" xfId="6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left"/>
    </xf>
    <xf numFmtId="49" fontId="20" fillId="0" borderId="0" xfId="6" applyNumberFormat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19" fillId="0" borderId="0" xfId="6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0" fontId="1" fillId="0" borderId="1" xfId="3" applyFont="1" applyFill="1" applyBorder="1" applyAlignment="1">
      <alignment vertical="center"/>
    </xf>
    <xf numFmtId="4" fontId="20" fillId="0" borderId="1" xfId="6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2" fontId="19" fillId="0" borderId="1" xfId="6" applyNumberFormat="1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  <xf numFmtId="49" fontId="20" fillId="2" borderId="1" xfId="6" applyNumberFormat="1" applyFont="1" applyFill="1" applyBorder="1" applyAlignment="1">
      <alignment horizontal="center" vertical="center"/>
    </xf>
    <xf numFmtId="0" fontId="23" fillId="0" borderId="1" xfId="6" applyFont="1" applyFill="1" applyBorder="1" applyAlignment="1">
      <alignment horizontal="center" vertical="center"/>
    </xf>
    <xf numFmtId="0" fontId="23" fillId="0" borderId="1" xfId="6" applyFont="1" applyFill="1" applyBorder="1" applyAlignment="1">
      <alignment horizontal="center" vertical="center" wrapText="1"/>
    </xf>
    <xf numFmtId="0" fontId="19" fillId="0" borderId="1" xfId="6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/>
    </xf>
    <xf numFmtId="4" fontId="20" fillId="0" borderId="1" xfId="6" applyNumberFormat="1" applyFont="1" applyFill="1" applyBorder="1" applyAlignment="1">
      <alignment horizontal="center"/>
    </xf>
    <xf numFmtId="4" fontId="20" fillId="2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2" borderId="1" xfId="6" applyFont="1" applyFill="1" applyBorder="1" applyAlignment="1">
      <alignment horizontal="left" vertical="center" wrapText="1"/>
    </xf>
    <xf numFmtId="0" fontId="19" fillId="2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center"/>
    </xf>
    <xf numFmtId="4" fontId="4" fillId="0" borderId="2" xfId="3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20" fillId="0" borderId="1" xfId="6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Continuous" vertical="center"/>
    </xf>
    <xf numFmtId="0" fontId="16" fillId="0" borderId="0" xfId="3" applyFont="1" applyFill="1" applyAlignment="1">
      <alignment horizontal="center" vertical="center"/>
    </xf>
    <xf numFmtId="0" fontId="1" fillId="0" borderId="6" xfId="7" applyFont="1" applyBorder="1" applyAlignment="1">
      <alignment horizontal="right"/>
    </xf>
    <xf numFmtId="0" fontId="1" fillId="0" borderId="3" xfId="7" applyFont="1" applyBorder="1" applyAlignment="1">
      <alignment horizontal="right"/>
    </xf>
    <xf numFmtId="0" fontId="9" fillId="0" borderId="0" xfId="2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right" vertical="center" wrapText="1"/>
    </xf>
    <xf numFmtId="0" fontId="1" fillId="0" borderId="3" xfId="7" applyFont="1" applyBorder="1" applyAlignment="1">
      <alignment horizontal="right" vertical="center" wrapText="1"/>
    </xf>
    <xf numFmtId="0" fontId="1" fillId="0" borderId="6" xfId="7" applyFont="1" applyBorder="1" applyAlignment="1">
      <alignment horizontal="left"/>
    </xf>
    <xf numFmtId="0" fontId="1" fillId="0" borderId="3" xfId="7" applyFont="1" applyBorder="1" applyAlignment="1">
      <alignment horizontal="left"/>
    </xf>
    <xf numFmtId="0" fontId="7" fillId="0" borderId="6" xfId="7" applyFont="1" applyBorder="1" applyAlignment="1">
      <alignment horizontal="center" vertical="center"/>
    </xf>
    <xf numFmtId="0" fontId="7" fillId="0" borderId="3" xfId="7" applyFont="1" applyBorder="1" applyAlignment="1">
      <alignment horizontal="center" vertical="center"/>
    </xf>
    <xf numFmtId="4" fontId="3" fillId="3" borderId="2" xfId="3" applyNumberFormat="1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Continuous" vertical="center"/>
    </xf>
    <xf numFmtId="4" fontId="3" fillId="4" borderId="1" xfId="0" applyNumberFormat="1" applyFont="1" applyFill="1" applyBorder="1" applyAlignment="1">
      <alignment horizontal="centerContinuous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3" applyNumberFormat="1" applyFont="1" applyFill="1" applyBorder="1" applyAlignment="1">
      <alignment vertical="center"/>
    </xf>
    <xf numFmtId="4" fontId="19" fillId="0" borderId="1" xfId="6" applyNumberFormat="1" applyFont="1" applyBorder="1" applyAlignment="1">
      <alignment horizontal="center" vertical="center"/>
    </xf>
    <xf numFmtId="4" fontId="1" fillId="0" borderId="0" xfId="3" applyNumberFormat="1" applyFont="1" applyFill="1" applyBorder="1" applyAlignment="1">
      <alignment horizontal="center" vertical="center"/>
    </xf>
    <xf numFmtId="169" fontId="24" fillId="0" borderId="1" xfId="6" applyNumberFormat="1" applyFont="1" applyFill="1" applyBorder="1" applyAlignment="1">
      <alignment horizontal="center" vertical="center"/>
    </xf>
  </cellXfs>
  <cellStyles count="9">
    <cellStyle name="Normal" xfId="0" builtinId="0"/>
    <cellStyle name="Normal 10" xfId="1"/>
    <cellStyle name="Normal 10 2" xfId="2"/>
    <cellStyle name="Normal 2" xfId="3"/>
    <cellStyle name="Normal 34" xfId="4"/>
    <cellStyle name="Normal 35" xfId="5"/>
    <cellStyle name="Normal 4" xfId="6"/>
    <cellStyle name="Normal_Sheet1" xfId="7"/>
    <cellStyle name="Normal_Shee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G255"/>
  <sheetViews>
    <sheetView tabSelected="1" zoomScaleNormal="100" zoomScalePageLayoutView="115" workbookViewId="0">
      <selection activeCell="E92" sqref="E92"/>
    </sheetView>
  </sheetViews>
  <sheetFormatPr defaultColWidth="9" defaultRowHeight="12.75"/>
  <cols>
    <col min="1" max="2" width="5.7109375" style="44" customWidth="1"/>
    <col min="3" max="3" width="42.7109375" style="6" customWidth="1"/>
    <col min="4" max="4" width="10.42578125" style="6" customWidth="1"/>
    <col min="5" max="5" width="9.28515625" style="10" customWidth="1"/>
    <col min="6" max="6" width="9" style="10" customWidth="1"/>
    <col min="7" max="7" width="12.140625" style="6" customWidth="1"/>
    <col min="8" max="16384" width="9" style="6"/>
  </cols>
  <sheetData>
    <row r="1" spans="1:7" ht="15">
      <c r="A1" s="82" t="s">
        <v>125</v>
      </c>
      <c r="B1" s="82"/>
      <c r="C1" s="82"/>
      <c r="D1" s="82"/>
      <c r="E1" s="82"/>
      <c r="F1" s="82"/>
      <c r="G1" s="82"/>
    </row>
    <row r="3" spans="1:7" ht="32.25" customHeight="1">
      <c r="A3" s="45" t="s">
        <v>0</v>
      </c>
      <c r="B3" s="45" t="s">
        <v>75</v>
      </c>
      <c r="C3" s="12" t="s">
        <v>3</v>
      </c>
      <c r="D3" s="12" t="s">
        <v>1</v>
      </c>
      <c r="E3" s="92" t="s">
        <v>5</v>
      </c>
      <c r="F3" s="13" t="s">
        <v>6</v>
      </c>
      <c r="G3" s="11" t="s">
        <v>7</v>
      </c>
    </row>
    <row r="4" spans="1:7" s="7" customFormat="1">
      <c r="A4" s="80" t="s">
        <v>17</v>
      </c>
      <c r="B4" s="40"/>
      <c r="C4" s="40"/>
      <c r="D4" s="40"/>
      <c r="E4" s="93"/>
      <c r="F4" s="40"/>
      <c r="G4" s="41"/>
    </row>
    <row r="5" spans="1:7" s="7" customFormat="1" ht="29.25" customHeight="1">
      <c r="A5" s="78"/>
      <c r="B5" s="65"/>
      <c r="C5" s="77" t="s">
        <v>74</v>
      </c>
      <c r="D5" s="39"/>
      <c r="E5" s="46"/>
      <c r="F5" s="4"/>
      <c r="G5" s="8"/>
    </row>
    <row r="6" spans="1:7" s="7" customFormat="1">
      <c r="A6" s="78"/>
      <c r="B6" s="65"/>
      <c r="C6" s="68" t="s">
        <v>76</v>
      </c>
      <c r="D6" s="39"/>
      <c r="E6" s="46"/>
      <c r="F6" s="4"/>
      <c r="G6" s="8"/>
    </row>
    <row r="7" spans="1:7" s="7" customFormat="1">
      <c r="A7" s="78">
        <v>1</v>
      </c>
      <c r="B7" s="43" t="s">
        <v>77</v>
      </c>
      <c r="C7" s="69" t="s">
        <v>78</v>
      </c>
      <c r="D7" s="33" t="s">
        <v>123</v>
      </c>
      <c r="E7" s="57">
        <v>1</v>
      </c>
      <c r="F7" s="4"/>
      <c r="G7" s="8">
        <f>ROUND(E7*F7,2)</f>
        <v>0</v>
      </c>
    </row>
    <row r="8" spans="1:7" s="7" customFormat="1">
      <c r="A8" s="78"/>
      <c r="B8" s="43"/>
      <c r="C8" s="68" t="s">
        <v>79</v>
      </c>
      <c r="D8" s="34"/>
      <c r="E8" s="57"/>
      <c r="F8" s="4"/>
      <c r="G8" s="8"/>
    </row>
    <row r="9" spans="1:7" s="7" customFormat="1">
      <c r="A9" s="78">
        <f>MAX($A$6:A8)+1</f>
        <v>2</v>
      </c>
      <c r="B9" s="43" t="s">
        <v>80</v>
      </c>
      <c r="C9" s="35" t="s">
        <v>81</v>
      </c>
      <c r="D9" s="34" t="s">
        <v>2</v>
      </c>
      <c r="E9" s="57">
        <v>1413</v>
      </c>
      <c r="F9" s="4"/>
      <c r="G9" s="8">
        <f t="shared" ref="G9:G21" si="0">ROUND(E9*F9,2)</f>
        <v>0</v>
      </c>
    </row>
    <row r="10" spans="1:7" s="7" customFormat="1">
      <c r="A10" s="78">
        <f>MAX($A$6:A9)+1</f>
        <v>3</v>
      </c>
      <c r="B10" s="43" t="s">
        <v>82</v>
      </c>
      <c r="C10" s="35" t="s">
        <v>83</v>
      </c>
      <c r="D10" s="34" t="s">
        <v>4</v>
      </c>
      <c r="E10" s="57">
        <v>66</v>
      </c>
      <c r="F10" s="4"/>
      <c r="G10" s="8">
        <f t="shared" si="0"/>
        <v>0</v>
      </c>
    </row>
    <row r="11" spans="1:7" s="7" customFormat="1">
      <c r="A11" s="78">
        <f>MAX($A$6:A10)+1</f>
        <v>4</v>
      </c>
      <c r="B11" s="43" t="s">
        <v>84</v>
      </c>
      <c r="C11" s="35" t="s">
        <v>85</v>
      </c>
      <c r="D11" s="34" t="s">
        <v>22</v>
      </c>
      <c r="E11" s="57">
        <v>25.5</v>
      </c>
      <c r="F11" s="4"/>
      <c r="G11" s="8">
        <f t="shared" si="0"/>
        <v>0</v>
      </c>
    </row>
    <row r="12" spans="1:7" s="7" customFormat="1">
      <c r="A12" s="78">
        <f>MAX($A$6:A11)+1</f>
        <v>5</v>
      </c>
      <c r="B12" s="43" t="s">
        <v>84</v>
      </c>
      <c r="C12" s="35" t="s">
        <v>192</v>
      </c>
      <c r="D12" s="34" t="s">
        <v>2</v>
      </c>
      <c r="E12" s="57">
        <v>10</v>
      </c>
      <c r="F12" s="4"/>
      <c r="G12" s="8">
        <f t="shared" si="0"/>
        <v>0</v>
      </c>
    </row>
    <row r="13" spans="1:7" s="7" customFormat="1">
      <c r="A13" s="78">
        <f>MAX($A$6:A12)+1</f>
        <v>6</v>
      </c>
      <c r="B13" s="43" t="s">
        <v>84</v>
      </c>
      <c r="C13" s="35" t="s">
        <v>86</v>
      </c>
      <c r="D13" s="33" t="s">
        <v>4</v>
      </c>
      <c r="E13" s="57">
        <v>2</v>
      </c>
      <c r="F13" s="4"/>
      <c r="G13" s="8">
        <f t="shared" si="0"/>
        <v>0</v>
      </c>
    </row>
    <row r="14" spans="1:7" s="7" customFormat="1">
      <c r="A14" s="78"/>
      <c r="B14" s="43"/>
      <c r="C14" s="68" t="s">
        <v>87</v>
      </c>
      <c r="D14" s="34" t="s">
        <v>124</v>
      </c>
      <c r="E14" s="57"/>
      <c r="F14" s="4"/>
      <c r="G14" s="8"/>
    </row>
    <row r="15" spans="1:7" s="7" customFormat="1">
      <c r="A15" s="78">
        <f>MAX($A$6:A14)+1</f>
        <v>7</v>
      </c>
      <c r="B15" s="43" t="s">
        <v>88</v>
      </c>
      <c r="C15" s="35" t="s">
        <v>89</v>
      </c>
      <c r="D15" s="33" t="s">
        <v>22</v>
      </c>
      <c r="E15" s="57">
        <v>19989</v>
      </c>
      <c r="F15" s="4"/>
      <c r="G15" s="8">
        <f t="shared" si="0"/>
        <v>0</v>
      </c>
    </row>
    <row r="16" spans="1:7" s="7" customFormat="1">
      <c r="A16" s="78"/>
      <c r="B16" s="43"/>
      <c r="C16" s="68" t="s">
        <v>90</v>
      </c>
      <c r="D16" s="36"/>
      <c r="E16" s="66"/>
      <c r="F16" s="4"/>
      <c r="G16" s="8"/>
    </row>
    <row r="17" spans="1:7" s="7" customFormat="1">
      <c r="A17" s="78">
        <f>MAX($A$6:A16)+1</f>
        <v>8</v>
      </c>
      <c r="B17" s="61" t="s">
        <v>91</v>
      </c>
      <c r="C17" s="70" t="s">
        <v>92</v>
      </c>
      <c r="D17" s="33" t="s">
        <v>22</v>
      </c>
      <c r="E17" s="67">
        <v>10082</v>
      </c>
      <c r="F17" s="4"/>
      <c r="G17" s="8"/>
    </row>
    <row r="18" spans="1:7" s="7" customFormat="1">
      <c r="A18" s="78">
        <f>MAX($A$6:A17)+1</f>
        <v>9</v>
      </c>
      <c r="B18" s="43" t="s">
        <v>93</v>
      </c>
      <c r="C18" s="35" t="s">
        <v>94</v>
      </c>
      <c r="D18" s="34" t="s">
        <v>21</v>
      </c>
      <c r="E18" s="67">
        <v>15919.3</v>
      </c>
      <c r="F18" s="4"/>
      <c r="G18" s="8">
        <f t="shared" si="0"/>
        <v>0</v>
      </c>
    </row>
    <row r="19" spans="1:7" s="7" customFormat="1">
      <c r="A19" s="78">
        <f>MAX($A$6:A18)+1</f>
        <v>10</v>
      </c>
      <c r="B19" s="43" t="s">
        <v>93</v>
      </c>
      <c r="C19" s="35" t="s">
        <v>95</v>
      </c>
      <c r="D19" s="34" t="s">
        <v>21</v>
      </c>
      <c r="E19" s="57">
        <v>15495.4</v>
      </c>
      <c r="F19" s="4"/>
      <c r="G19" s="8">
        <f t="shared" si="0"/>
        <v>0</v>
      </c>
    </row>
    <row r="20" spans="1:7" s="7" customFormat="1">
      <c r="A20" s="78">
        <f>MAX($A$6:A19)+1</f>
        <v>11</v>
      </c>
      <c r="B20" s="43" t="s">
        <v>93</v>
      </c>
      <c r="C20" s="35" t="s">
        <v>96</v>
      </c>
      <c r="D20" s="34" t="s">
        <v>21</v>
      </c>
      <c r="E20" s="57">
        <v>3218.8</v>
      </c>
      <c r="F20" s="4"/>
      <c r="G20" s="8">
        <f t="shared" si="0"/>
        <v>0</v>
      </c>
    </row>
    <row r="21" spans="1:7" s="7" customFormat="1" ht="22.5">
      <c r="A21" s="78">
        <f>MAX($A$6:A20)+1</f>
        <v>12</v>
      </c>
      <c r="B21" s="43" t="s">
        <v>97</v>
      </c>
      <c r="C21" s="35" t="s">
        <v>188</v>
      </c>
      <c r="D21" s="71" t="s">
        <v>21</v>
      </c>
      <c r="E21" s="57">
        <v>4380.3</v>
      </c>
      <c r="F21" s="4"/>
      <c r="G21" s="8">
        <f t="shared" si="0"/>
        <v>0</v>
      </c>
    </row>
    <row r="22" spans="1:7" s="7" customFormat="1" ht="22.5">
      <c r="A22" s="78">
        <f>MAX($A$6:A21)+1</f>
        <v>13</v>
      </c>
      <c r="B22" s="43" t="s">
        <v>97</v>
      </c>
      <c r="C22" s="35" t="s">
        <v>189</v>
      </c>
      <c r="D22" s="34" t="s">
        <v>21</v>
      </c>
      <c r="E22" s="57">
        <v>428.4</v>
      </c>
      <c r="F22" s="4"/>
      <c r="G22" s="8">
        <f>ROUND(E22*F22,2)</f>
        <v>0</v>
      </c>
    </row>
    <row r="23" spans="1:7" s="7" customFormat="1" ht="22.5">
      <c r="A23" s="78">
        <f>MAX($A$6:A22)+1</f>
        <v>14</v>
      </c>
      <c r="B23" s="43" t="s">
        <v>97</v>
      </c>
      <c r="C23" s="35" t="s">
        <v>190</v>
      </c>
      <c r="D23" s="34" t="s">
        <v>21</v>
      </c>
      <c r="E23" s="57">
        <v>163.4</v>
      </c>
      <c r="F23" s="4"/>
      <c r="G23" s="8">
        <f>ROUND(E23*F23,2)</f>
        <v>0</v>
      </c>
    </row>
    <row r="24" spans="1:7" s="7" customFormat="1">
      <c r="A24" s="78"/>
      <c r="B24" s="43"/>
      <c r="C24" s="68" t="s">
        <v>98</v>
      </c>
      <c r="D24" s="34"/>
      <c r="E24" s="57"/>
      <c r="F24" s="5"/>
      <c r="G24" s="8"/>
    </row>
    <row r="25" spans="1:7" s="7" customFormat="1">
      <c r="A25" s="78">
        <f>MAX($A$6:A24)+1</f>
        <v>15</v>
      </c>
      <c r="B25" s="43" t="s">
        <v>99</v>
      </c>
      <c r="C25" s="35" t="s">
        <v>100</v>
      </c>
      <c r="D25" s="34" t="s">
        <v>21</v>
      </c>
      <c r="E25" s="57">
        <v>10832.5</v>
      </c>
      <c r="F25" s="5"/>
      <c r="G25" s="8"/>
    </row>
    <row r="26" spans="1:7" s="7" customFormat="1" ht="22.5">
      <c r="A26" s="78">
        <f>MAX($A$6:A25)+1</f>
        <v>16</v>
      </c>
      <c r="B26" s="43" t="s">
        <v>99</v>
      </c>
      <c r="C26" s="35" t="s">
        <v>101</v>
      </c>
      <c r="D26" s="34" t="s">
        <v>21</v>
      </c>
      <c r="E26" s="57">
        <v>11002.1</v>
      </c>
      <c r="F26" s="4"/>
      <c r="G26" s="8">
        <f>ROUND(E25*F26,2)</f>
        <v>0</v>
      </c>
    </row>
    <row r="27" spans="1:7" s="7" customFormat="1">
      <c r="A27" s="78">
        <f>MAX($A$6:A26)+1</f>
        <v>17</v>
      </c>
      <c r="B27" s="61" t="s">
        <v>99</v>
      </c>
      <c r="C27" s="70" t="s">
        <v>102</v>
      </c>
      <c r="D27" s="37" t="s">
        <v>21</v>
      </c>
      <c r="E27" s="57">
        <v>2589</v>
      </c>
      <c r="F27" s="4"/>
      <c r="G27" s="8">
        <f>ROUND(E26*F27,2)</f>
        <v>0</v>
      </c>
    </row>
    <row r="28" spans="1:7" s="7" customFormat="1" ht="22.5">
      <c r="A28" s="78">
        <f>MAX($A$6:A27)+1</f>
        <v>18</v>
      </c>
      <c r="B28" s="61" t="s">
        <v>99</v>
      </c>
      <c r="C28" s="35" t="s">
        <v>103</v>
      </c>
      <c r="D28" s="34" t="s">
        <v>21</v>
      </c>
      <c r="E28" s="57">
        <v>1975.5</v>
      </c>
      <c r="F28" s="4"/>
      <c r="G28" s="8"/>
    </row>
    <row r="29" spans="1:7" s="7" customFormat="1">
      <c r="A29" s="78"/>
      <c r="B29" s="61"/>
      <c r="C29" s="68" t="s">
        <v>104</v>
      </c>
      <c r="D29" s="34"/>
      <c r="E29" s="57"/>
      <c r="F29" s="4"/>
      <c r="G29" s="8"/>
    </row>
    <row r="30" spans="1:7" s="7" customFormat="1">
      <c r="A30" s="78">
        <f>MAX($A$6:A29)+1</f>
        <v>19</v>
      </c>
      <c r="B30" s="61" t="s">
        <v>105</v>
      </c>
      <c r="C30" s="35" t="s">
        <v>106</v>
      </c>
      <c r="D30" s="34" t="s">
        <v>2</v>
      </c>
      <c r="E30" s="57">
        <v>27</v>
      </c>
      <c r="F30" s="4"/>
      <c r="G30" s="8">
        <f>ROUND(E29*F30,2)</f>
        <v>0</v>
      </c>
    </row>
    <row r="31" spans="1:7" s="7" customFormat="1">
      <c r="A31" s="78">
        <f>MAX($A$6:A30)+1</f>
        <v>20</v>
      </c>
      <c r="B31" s="61" t="s">
        <v>105</v>
      </c>
      <c r="C31" s="35" t="s">
        <v>107</v>
      </c>
      <c r="D31" s="34" t="s">
        <v>2</v>
      </c>
      <c r="E31" s="57">
        <v>70</v>
      </c>
      <c r="F31" s="4"/>
      <c r="G31" s="8">
        <f>ROUND(E30*F31,2)</f>
        <v>0</v>
      </c>
    </row>
    <row r="32" spans="1:7" s="7" customFormat="1">
      <c r="A32" s="78">
        <f>MAX($A$6:A31)+1</f>
        <v>21</v>
      </c>
      <c r="B32" s="61" t="s">
        <v>105</v>
      </c>
      <c r="C32" s="35" t="s">
        <v>108</v>
      </c>
      <c r="D32" s="34" t="s">
        <v>4</v>
      </c>
      <c r="E32" s="57">
        <v>2</v>
      </c>
      <c r="F32" s="4"/>
      <c r="G32" s="8">
        <f>ROUND(E31*F32,2)</f>
        <v>0</v>
      </c>
    </row>
    <row r="33" spans="1:7" s="7" customFormat="1" ht="22.5">
      <c r="A33" s="78">
        <f>MAX($A$6:A32)+1</f>
        <v>22</v>
      </c>
      <c r="B33" s="61" t="s">
        <v>105</v>
      </c>
      <c r="C33" s="35" t="s">
        <v>109</v>
      </c>
      <c r="D33" s="34" t="s">
        <v>4</v>
      </c>
      <c r="E33" s="57">
        <v>2</v>
      </c>
      <c r="F33" s="5"/>
      <c r="G33" s="8">
        <f>ROUND(E32*F33,2)</f>
        <v>0</v>
      </c>
    </row>
    <row r="34" spans="1:7" s="7" customFormat="1">
      <c r="A34" s="78"/>
      <c r="B34" s="61"/>
      <c r="C34" s="68" t="s">
        <v>110</v>
      </c>
      <c r="D34" s="34"/>
      <c r="E34" s="57"/>
      <c r="F34" s="4"/>
      <c r="G34" s="8"/>
    </row>
    <row r="35" spans="1:7" s="7" customFormat="1">
      <c r="A35" s="78">
        <f>MAX($A$6:A34)+1</f>
        <v>23</v>
      </c>
      <c r="B35" s="61" t="s">
        <v>111</v>
      </c>
      <c r="C35" s="35" t="s">
        <v>112</v>
      </c>
      <c r="D35" s="34" t="s">
        <v>4</v>
      </c>
      <c r="E35" s="57">
        <v>30</v>
      </c>
      <c r="F35" s="4"/>
      <c r="G35" s="8">
        <f>ROUND(E34*F35,2)</f>
        <v>0</v>
      </c>
    </row>
    <row r="36" spans="1:7" s="7" customFormat="1">
      <c r="A36" s="78">
        <f>MAX($A$6:A35)+1</f>
        <v>24</v>
      </c>
      <c r="B36" s="61" t="s">
        <v>111</v>
      </c>
      <c r="C36" s="35" t="s">
        <v>113</v>
      </c>
      <c r="D36" s="34" t="s">
        <v>4</v>
      </c>
      <c r="E36" s="57">
        <v>17</v>
      </c>
      <c r="F36" s="4"/>
      <c r="G36" s="8">
        <f>ROUND(E35*F36,2)</f>
        <v>0</v>
      </c>
    </row>
    <row r="37" spans="1:7" s="7" customFormat="1">
      <c r="A37" s="78">
        <f>MAX($A$6:A36)+1</f>
        <v>25</v>
      </c>
      <c r="B37" s="61" t="s">
        <v>111</v>
      </c>
      <c r="C37" s="35" t="s">
        <v>114</v>
      </c>
      <c r="D37" s="34" t="s">
        <v>4</v>
      </c>
      <c r="E37" s="57">
        <v>13</v>
      </c>
      <c r="F37" s="4"/>
      <c r="G37" s="8">
        <f>ROUND(E36*F37,2)</f>
        <v>0</v>
      </c>
    </row>
    <row r="38" spans="1:7" s="7" customFormat="1" ht="22.5">
      <c r="A38" s="78">
        <f>MAX($A$6:A37)+1</f>
        <v>26</v>
      </c>
      <c r="B38" s="61" t="s">
        <v>115</v>
      </c>
      <c r="C38" s="35" t="s">
        <v>193</v>
      </c>
      <c r="D38" s="34" t="s">
        <v>21</v>
      </c>
      <c r="E38" s="57">
        <v>109.4</v>
      </c>
      <c r="F38" s="4"/>
      <c r="G38" s="8">
        <f>ROUND(E37*F38,2)</f>
        <v>0</v>
      </c>
    </row>
    <row r="39" spans="1:7" s="7" customFormat="1">
      <c r="A39" s="78">
        <f>MAX($A$6:A38)+1</f>
        <v>27</v>
      </c>
      <c r="B39" s="61" t="s">
        <v>116</v>
      </c>
      <c r="C39" s="35" t="s">
        <v>117</v>
      </c>
      <c r="D39" s="33" t="s">
        <v>21</v>
      </c>
      <c r="E39" s="57">
        <v>14035</v>
      </c>
      <c r="F39" s="4"/>
      <c r="G39" s="8">
        <f>ROUND(E38*F39,2)</f>
        <v>0</v>
      </c>
    </row>
    <row r="40" spans="1:7" s="7" customFormat="1">
      <c r="A40" s="78"/>
      <c r="B40" s="43"/>
      <c r="C40" s="68" t="s">
        <v>118</v>
      </c>
      <c r="D40" s="34"/>
      <c r="E40" s="66"/>
      <c r="F40" s="4"/>
      <c r="G40" s="8"/>
    </row>
    <row r="41" spans="1:7" s="7" customFormat="1">
      <c r="A41" s="78">
        <f>MAX($A$6:A40)+1</f>
        <v>28</v>
      </c>
      <c r="B41" s="61" t="s">
        <v>119</v>
      </c>
      <c r="C41" s="70" t="s">
        <v>120</v>
      </c>
      <c r="D41" s="33" t="s">
        <v>4</v>
      </c>
      <c r="E41" s="57">
        <v>6</v>
      </c>
      <c r="F41" s="5"/>
      <c r="G41" s="8">
        <f>ROUND(E40*F41,2)</f>
        <v>0</v>
      </c>
    </row>
    <row r="42" spans="1:7" s="7" customFormat="1" ht="22.5">
      <c r="A42" s="78">
        <f>MAX($A$6:A41)+1</f>
        <v>29</v>
      </c>
      <c r="B42" s="79" t="s">
        <v>121</v>
      </c>
      <c r="C42" s="35" t="s">
        <v>122</v>
      </c>
      <c r="D42" s="33" t="s">
        <v>4</v>
      </c>
      <c r="E42" s="66">
        <v>53</v>
      </c>
      <c r="F42" s="4"/>
      <c r="G42" s="8">
        <f t="shared" ref="G42:G82" si="1">ROUND(E41*F42,2)</f>
        <v>0</v>
      </c>
    </row>
    <row r="43" spans="1:7" s="7" customFormat="1" ht="33" customHeight="1">
      <c r="A43" s="78"/>
      <c r="B43" s="43"/>
      <c r="C43" s="77" t="s">
        <v>126</v>
      </c>
      <c r="D43" s="33"/>
      <c r="E43" s="48"/>
      <c r="F43" s="4"/>
      <c r="G43" s="8"/>
    </row>
    <row r="44" spans="1:7" s="7" customFormat="1">
      <c r="A44" s="78"/>
      <c r="B44" s="43"/>
      <c r="C44" s="68" t="s">
        <v>76</v>
      </c>
      <c r="D44" s="38"/>
      <c r="E44" s="47"/>
      <c r="F44" s="4"/>
      <c r="G44" s="8"/>
    </row>
    <row r="45" spans="1:7" s="7" customFormat="1">
      <c r="A45" s="78">
        <f>MAX($A$6:A44)+1</f>
        <v>30</v>
      </c>
      <c r="B45" s="72" t="s">
        <v>77</v>
      </c>
      <c r="C45" s="35" t="s">
        <v>78</v>
      </c>
      <c r="D45" s="38" t="s">
        <v>123</v>
      </c>
      <c r="E45" s="57">
        <v>1</v>
      </c>
      <c r="F45" s="4"/>
      <c r="G45" s="8">
        <f t="shared" si="1"/>
        <v>0</v>
      </c>
    </row>
    <row r="46" spans="1:7" s="7" customFormat="1">
      <c r="A46" s="78"/>
      <c r="B46" s="72"/>
      <c r="C46" s="68" t="s">
        <v>79</v>
      </c>
      <c r="D46" s="38"/>
      <c r="E46" s="57"/>
      <c r="F46" s="4"/>
      <c r="G46" s="8"/>
    </row>
    <row r="47" spans="1:7" s="7" customFormat="1">
      <c r="A47" s="78">
        <f>MAX($A$6:A46)+1</f>
        <v>31</v>
      </c>
      <c r="B47" s="72" t="s">
        <v>80</v>
      </c>
      <c r="C47" s="35" t="s">
        <v>81</v>
      </c>
      <c r="D47" s="38" t="s">
        <v>2</v>
      </c>
      <c r="E47" s="57">
        <v>810</v>
      </c>
      <c r="F47" s="4"/>
      <c r="G47" s="8">
        <f t="shared" si="1"/>
        <v>0</v>
      </c>
    </row>
    <row r="48" spans="1:7" s="7" customFormat="1">
      <c r="A48" s="78">
        <f>MAX($A$6:A47)+1</f>
        <v>32</v>
      </c>
      <c r="B48" s="72" t="s">
        <v>82</v>
      </c>
      <c r="C48" s="35" t="s">
        <v>83</v>
      </c>
      <c r="D48" s="38" t="s">
        <v>4</v>
      </c>
      <c r="E48" s="57">
        <v>106</v>
      </c>
      <c r="F48" s="4"/>
      <c r="G48" s="8">
        <f t="shared" si="1"/>
        <v>0</v>
      </c>
    </row>
    <row r="49" spans="1:7" s="7" customFormat="1">
      <c r="A49" s="78">
        <f>MAX($A$6:A48)+1</f>
        <v>33</v>
      </c>
      <c r="B49" s="72" t="s">
        <v>82</v>
      </c>
      <c r="C49" s="35" t="s">
        <v>127</v>
      </c>
      <c r="D49" s="38" t="s">
        <v>21</v>
      </c>
      <c r="E49" s="57">
        <v>410</v>
      </c>
      <c r="F49" s="4"/>
      <c r="G49" s="8">
        <f t="shared" si="1"/>
        <v>0</v>
      </c>
    </row>
    <row r="50" spans="1:7" s="7" customFormat="1">
      <c r="A50" s="78">
        <f>MAX($A$6:A49)+1</f>
        <v>34</v>
      </c>
      <c r="B50" s="72" t="s">
        <v>84</v>
      </c>
      <c r="C50" s="35" t="s">
        <v>85</v>
      </c>
      <c r="D50" s="38" t="s">
        <v>22</v>
      </c>
      <c r="E50" s="57">
        <v>64</v>
      </c>
      <c r="F50" s="4"/>
      <c r="G50" s="8">
        <f t="shared" si="1"/>
        <v>0</v>
      </c>
    </row>
    <row r="51" spans="1:7" s="7" customFormat="1">
      <c r="A51" s="78">
        <f>MAX($A$6:A50)+1</f>
        <v>35</v>
      </c>
      <c r="B51" s="72" t="s">
        <v>84</v>
      </c>
      <c r="C51" s="35" t="s">
        <v>194</v>
      </c>
      <c r="D51" s="38" t="s">
        <v>2</v>
      </c>
      <c r="E51" s="57">
        <v>14</v>
      </c>
      <c r="F51" s="4"/>
      <c r="G51" s="8">
        <f t="shared" si="1"/>
        <v>0</v>
      </c>
    </row>
    <row r="52" spans="1:7" s="7" customFormat="1">
      <c r="A52" s="78">
        <f>MAX($A$6:A51)+1</f>
        <v>36</v>
      </c>
      <c r="B52" s="72" t="s">
        <v>84</v>
      </c>
      <c r="C52" s="35" t="s">
        <v>192</v>
      </c>
      <c r="D52" s="38" t="s">
        <v>2</v>
      </c>
      <c r="E52" s="57">
        <v>36</v>
      </c>
      <c r="F52" s="4"/>
      <c r="G52" s="8">
        <f t="shared" si="1"/>
        <v>0</v>
      </c>
    </row>
    <row r="53" spans="1:7" s="7" customFormat="1">
      <c r="A53" s="78">
        <f>MAX($A$6:A52)+1</f>
        <v>37</v>
      </c>
      <c r="B53" s="72" t="s">
        <v>84</v>
      </c>
      <c r="C53" s="35" t="s">
        <v>86</v>
      </c>
      <c r="D53" s="38" t="s">
        <v>4</v>
      </c>
      <c r="E53" s="57">
        <v>2</v>
      </c>
      <c r="F53" s="4"/>
      <c r="G53" s="8">
        <f t="shared" si="1"/>
        <v>0</v>
      </c>
    </row>
    <row r="54" spans="1:7" s="7" customFormat="1">
      <c r="A54" s="78"/>
      <c r="B54" s="72"/>
      <c r="C54" s="68" t="s">
        <v>87</v>
      </c>
      <c r="D54" s="38"/>
      <c r="E54" s="57"/>
      <c r="F54" s="4"/>
      <c r="G54" s="8"/>
    </row>
    <row r="55" spans="1:7" s="7" customFormat="1">
      <c r="A55" s="78">
        <f>MAX($A$6:A54)+1</f>
        <v>38</v>
      </c>
      <c r="B55" s="72" t="s">
        <v>88</v>
      </c>
      <c r="C55" s="35" t="s">
        <v>89</v>
      </c>
      <c r="D55" s="38" t="s">
        <v>22</v>
      </c>
      <c r="E55" s="57">
        <v>11533</v>
      </c>
      <c r="F55" s="4"/>
      <c r="G55" s="8">
        <f t="shared" si="1"/>
        <v>0</v>
      </c>
    </row>
    <row r="56" spans="1:7" s="7" customFormat="1">
      <c r="A56" s="78"/>
      <c r="B56" s="72"/>
      <c r="C56" s="68" t="s">
        <v>90</v>
      </c>
      <c r="D56" s="38"/>
      <c r="E56" s="57"/>
      <c r="F56" s="4"/>
      <c r="G56" s="8"/>
    </row>
    <row r="57" spans="1:7" s="7" customFormat="1">
      <c r="A57" s="78">
        <f>MAX($A$6:A56)+1</f>
        <v>39</v>
      </c>
      <c r="B57" s="72" t="s">
        <v>91</v>
      </c>
      <c r="C57" s="35" t="s">
        <v>92</v>
      </c>
      <c r="D57" s="38" t="s">
        <v>22</v>
      </c>
      <c r="E57" s="57">
        <v>6091</v>
      </c>
      <c r="F57" s="4"/>
      <c r="G57" s="8">
        <f t="shared" si="1"/>
        <v>0</v>
      </c>
    </row>
    <row r="58" spans="1:7" s="7" customFormat="1">
      <c r="A58" s="78">
        <f>MAX($A$6:A57)+1</f>
        <v>40</v>
      </c>
      <c r="B58" s="72" t="s">
        <v>93</v>
      </c>
      <c r="C58" s="35" t="s">
        <v>94</v>
      </c>
      <c r="D58" s="38" t="s">
        <v>21</v>
      </c>
      <c r="E58" s="57">
        <v>9507.5</v>
      </c>
      <c r="F58" s="4"/>
      <c r="G58" s="8">
        <f t="shared" si="1"/>
        <v>0</v>
      </c>
    </row>
    <row r="59" spans="1:7" s="7" customFormat="1">
      <c r="A59" s="78">
        <f>MAX($A$6:A58)+1</f>
        <v>41</v>
      </c>
      <c r="B59" s="72" t="s">
        <v>93</v>
      </c>
      <c r="C59" s="35" t="s">
        <v>95</v>
      </c>
      <c r="D59" s="38" t="s">
        <v>21</v>
      </c>
      <c r="E59" s="57">
        <v>9260</v>
      </c>
      <c r="F59" s="4"/>
      <c r="G59" s="8">
        <f t="shared" si="1"/>
        <v>0</v>
      </c>
    </row>
    <row r="60" spans="1:7" s="7" customFormat="1">
      <c r="A60" s="78">
        <f>MAX($A$6:A59)+1</f>
        <v>42</v>
      </c>
      <c r="B60" s="72" t="s">
        <v>93</v>
      </c>
      <c r="C60" s="35" t="s">
        <v>96</v>
      </c>
      <c r="D60" s="38" t="s">
        <v>21</v>
      </c>
      <c r="E60" s="57">
        <v>2194</v>
      </c>
      <c r="F60" s="4"/>
      <c r="G60" s="8">
        <f t="shared" si="1"/>
        <v>0</v>
      </c>
    </row>
    <row r="61" spans="1:7" s="7" customFormat="1" ht="22.5">
      <c r="A61" s="78">
        <f>MAX($A$6:A60)+1</f>
        <v>43</v>
      </c>
      <c r="B61" s="72" t="s">
        <v>97</v>
      </c>
      <c r="C61" s="35" t="s">
        <v>188</v>
      </c>
      <c r="D61" s="38" t="s">
        <v>21</v>
      </c>
      <c r="E61" s="57">
        <v>2557.5</v>
      </c>
      <c r="F61" s="4"/>
      <c r="G61" s="8">
        <f t="shared" si="1"/>
        <v>0</v>
      </c>
    </row>
    <row r="62" spans="1:7" s="7" customFormat="1" ht="22.5">
      <c r="A62" s="78">
        <f>MAX($A$6:A61)+1</f>
        <v>44</v>
      </c>
      <c r="B62" s="72" t="s">
        <v>97</v>
      </c>
      <c r="C62" s="35" t="s">
        <v>189</v>
      </c>
      <c r="D62" s="38" t="s">
        <v>21</v>
      </c>
      <c r="E62" s="57">
        <v>256</v>
      </c>
      <c r="F62" s="4"/>
      <c r="G62" s="8">
        <f t="shared" si="1"/>
        <v>0</v>
      </c>
    </row>
    <row r="63" spans="1:7" s="7" customFormat="1" ht="22.5">
      <c r="A63" s="78">
        <f>MAX($A$6:A62)+1</f>
        <v>45</v>
      </c>
      <c r="B63" s="72" t="s">
        <v>97</v>
      </c>
      <c r="C63" s="35" t="s">
        <v>190</v>
      </c>
      <c r="D63" s="38" t="s">
        <v>21</v>
      </c>
      <c r="E63" s="57">
        <v>74.7</v>
      </c>
      <c r="F63" s="4"/>
      <c r="G63" s="8">
        <f t="shared" si="1"/>
        <v>0</v>
      </c>
    </row>
    <row r="64" spans="1:7" s="7" customFormat="1">
      <c r="A64" s="78"/>
      <c r="B64" s="72"/>
      <c r="C64" s="68" t="s">
        <v>98</v>
      </c>
      <c r="D64" s="38"/>
      <c r="E64" s="57"/>
      <c r="F64" s="4"/>
      <c r="G64" s="8"/>
    </row>
    <row r="65" spans="1:7" s="7" customFormat="1">
      <c r="A65" s="78">
        <f>MAX($A$6:A64)+1</f>
        <v>46</v>
      </c>
      <c r="B65" s="72" t="s">
        <v>99</v>
      </c>
      <c r="C65" s="35" t="s">
        <v>100</v>
      </c>
      <c r="D65" s="38" t="s">
        <v>21</v>
      </c>
      <c r="E65" s="57">
        <v>6537.5</v>
      </c>
      <c r="F65" s="4"/>
      <c r="G65" s="8">
        <f t="shared" si="1"/>
        <v>0</v>
      </c>
    </row>
    <row r="66" spans="1:7" s="7" customFormat="1" ht="22.5">
      <c r="A66" s="78">
        <f>MAX($A$6:A65)+1</f>
        <v>47</v>
      </c>
      <c r="B66" s="72" t="s">
        <v>99</v>
      </c>
      <c r="C66" s="35" t="s">
        <v>101</v>
      </c>
      <c r="D66" s="38" t="s">
        <v>21</v>
      </c>
      <c r="E66" s="57">
        <v>6636.5</v>
      </c>
      <c r="F66" s="4"/>
      <c r="G66" s="8">
        <f t="shared" si="1"/>
        <v>0</v>
      </c>
    </row>
    <row r="67" spans="1:7" s="7" customFormat="1">
      <c r="A67" s="78">
        <f>MAX($A$6:A66)+1</f>
        <v>48</v>
      </c>
      <c r="B67" s="72" t="s">
        <v>99</v>
      </c>
      <c r="C67" s="35" t="s">
        <v>102</v>
      </c>
      <c r="D67" s="38" t="s">
        <v>21</v>
      </c>
      <c r="E67" s="57">
        <v>1793.3</v>
      </c>
      <c r="F67" s="4"/>
      <c r="G67" s="8">
        <f t="shared" si="1"/>
        <v>0</v>
      </c>
    </row>
    <row r="68" spans="1:7" s="7" customFormat="1" ht="22.5">
      <c r="A68" s="78">
        <f>MAX($A$6:A67)+1</f>
        <v>49</v>
      </c>
      <c r="B68" s="72" t="s">
        <v>99</v>
      </c>
      <c r="C68" s="35" t="s">
        <v>103</v>
      </c>
      <c r="D68" s="38" t="s">
        <v>21</v>
      </c>
      <c r="E68" s="57">
        <v>1184</v>
      </c>
      <c r="F68" s="4"/>
      <c r="G68" s="8">
        <f t="shared" si="1"/>
        <v>0</v>
      </c>
    </row>
    <row r="69" spans="1:7" s="7" customFormat="1">
      <c r="A69" s="78"/>
      <c r="B69" s="72"/>
      <c r="C69" s="68" t="s">
        <v>104</v>
      </c>
      <c r="D69" s="38"/>
      <c r="E69" s="57"/>
      <c r="F69" s="4"/>
      <c r="G69" s="8"/>
    </row>
    <row r="70" spans="1:7" s="7" customFormat="1">
      <c r="A70" s="78">
        <f>MAX($A$6:A69)+1</f>
        <v>50</v>
      </c>
      <c r="B70" s="72" t="s">
        <v>105</v>
      </c>
      <c r="C70" s="35" t="s">
        <v>128</v>
      </c>
      <c r="D70" s="38" t="s">
        <v>2</v>
      </c>
      <c r="E70" s="57">
        <v>31</v>
      </c>
      <c r="F70" s="4"/>
      <c r="G70" s="8">
        <f t="shared" si="1"/>
        <v>0</v>
      </c>
    </row>
    <row r="71" spans="1:7" s="7" customFormat="1">
      <c r="A71" s="78">
        <f>MAX($A$6:A70)+1</f>
        <v>51</v>
      </c>
      <c r="B71" s="72" t="s">
        <v>105</v>
      </c>
      <c r="C71" s="35" t="s">
        <v>106</v>
      </c>
      <c r="D71" s="38" t="s">
        <v>2</v>
      </c>
      <c r="E71" s="57">
        <v>37</v>
      </c>
      <c r="F71" s="4"/>
      <c r="G71" s="8">
        <f t="shared" si="1"/>
        <v>0</v>
      </c>
    </row>
    <row r="72" spans="1:7" s="7" customFormat="1">
      <c r="A72" s="78">
        <f>MAX($A$6:A71)+1</f>
        <v>52</v>
      </c>
      <c r="B72" s="72" t="s">
        <v>105</v>
      </c>
      <c r="C72" s="35" t="s">
        <v>108</v>
      </c>
      <c r="D72" s="38" t="s">
        <v>4</v>
      </c>
      <c r="E72" s="57">
        <v>4</v>
      </c>
      <c r="F72" s="4"/>
      <c r="G72" s="8">
        <f t="shared" si="1"/>
        <v>0</v>
      </c>
    </row>
    <row r="73" spans="1:7" s="7" customFormat="1" ht="22.5">
      <c r="A73" s="78">
        <f>MAX($A$6:A72)+1</f>
        <v>53</v>
      </c>
      <c r="B73" s="72" t="s">
        <v>105</v>
      </c>
      <c r="C73" s="35" t="s">
        <v>109</v>
      </c>
      <c r="D73" s="38" t="s">
        <v>4</v>
      </c>
      <c r="E73" s="57">
        <v>4</v>
      </c>
      <c r="F73" s="4"/>
      <c r="G73" s="8">
        <f t="shared" si="1"/>
        <v>0</v>
      </c>
    </row>
    <row r="74" spans="1:7" s="7" customFormat="1">
      <c r="A74" s="78"/>
      <c r="B74" s="72"/>
      <c r="C74" s="68" t="s">
        <v>110</v>
      </c>
      <c r="D74" s="38"/>
      <c r="E74" s="57"/>
      <c r="F74" s="4"/>
      <c r="G74" s="8"/>
    </row>
    <row r="75" spans="1:7" s="7" customFormat="1">
      <c r="A75" s="78">
        <f>MAX($A$6:A74)+1</f>
        <v>54</v>
      </c>
      <c r="B75" s="72" t="s">
        <v>111</v>
      </c>
      <c r="C75" s="35" t="s">
        <v>112</v>
      </c>
      <c r="D75" s="38" t="s">
        <v>4</v>
      </c>
      <c r="E75" s="57">
        <v>21</v>
      </c>
      <c r="F75" s="4"/>
      <c r="G75" s="8">
        <f t="shared" si="1"/>
        <v>0</v>
      </c>
    </row>
    <row r="76" spans="1:7" s="7" customFormat="1">
      <c r="A76" s="78">
        <f>MAX($A$6:A75)+1</f>
        <v>55</v>
      </c>
      <c r="B76" s="72" t="s">
        <v>111</v>
      </c>
      <c r="C76" s="35" t="s">
        <v>113</v>
      </c>
      <c r="D76" s="38" t="s">
        <v>4</v>
      </c>
      <c r="E76" s="57">
        <v>11</v>
      </c>
      <c r="F76" s="4"/>
      <c r="G76" s="8">
        <f t="shared" si="1"/>
        <v>0</v>
      </c>
    </row>
    <row r="77" spans="1:7" s="7" customFormat="1">
      <c r="A77" s="78">
        <f>MAX($A$6:A76)+1</f>
        <v>56</v>
      </c>
      <c r="B77" s="72" t="s">
        <v>111</v>
      </c>
      <c r="C77" s="35" t="s">
        <v>114</v>
      </c>
      <c r="D77" s="38" t="s">
        <v>4</v>
      </c>
      <c r="E77" s="57">
        <v>10</v>
      </c>
      <c r="F77" s="4"/>
      <c r="G77" s="8">
        <f t="shared" si="1"/>
        <v>0</v>
      </c>
    </row>
    <row r="78" spans="1:7" s="7" customFormat="1" ht="22.5">
      <c r="A78" s="78">
        <f>MAX($A$6:A77)+1</f>
        <v>57</v>
      </c>
      <c r="B78" s="72" t="s">
        <v>115</v>
      </c>
      <c r="C78" s="35" t="s">
        <v>193</v>
      </c>
      <c r="D78" s="38" t="s">
        <v>21</v>
      </c>
      <c r="E78" s="57">
        <v>79.599999999999994</v>
      </c>
      <c r="F78" s="4"/>
      <c r="G78" s="8">
        <f t="shared" si="1"/>
        <v>0</v>
      </c>
    </row>
    <row r="79" spans="1:7" s="7" customFormat="1">
      <c r="A79" s="78">
        <f>MAX($A$6:A78)+1</f>
        <v>58</v>
      </c>
      <c r="B79" s="72" t="s">
        <v>116</v>
      </c>
      <c r="C79" s="35" t="s">
        <v>117</v>
      </c>
      <c r="D79" s="38" t="s">
        <v>21</v>
      </c>
      <c r="E79" s="57">
        <v>7900</v>
      </c>
      <c r="F79" s="4"/>
      <c r="G79" s="8">
        <f t="shared" si="1"/>
        <v>0</v>
      </c>
    </row>
    <row r="80" spans="1:7" s="7" customFormat="1">
      <c r="A80" s="78"/>
      <c r="B80" s="72"/>
      <c r="C80" s="68" t="s">
        <v>118</v>
      </c>
      <c r="D80" s="38"/>
      <c r="E80" s="57"/>
      <c r="F80" s="4"/>
      <c r="G80" s="8"/>
    </row>
    <row r="81" spans="1:7" s="7" customFormat="1">
      <c r="A81" s="78">
        <f>MAX($A$6:A80)+1</f>
        <v>59</v>
      </c>
      <c r="B81" s="72" t="s">
        <v>119</v>
      </c>
      <c r="C81" s="35" t="s">
        <v>120</v>
      </c>
      <c r="D81" s="38" t="s">
        <v>4</v>
      </c>
      <c r="E81" s="57">
        <v>7</v>
      </c>
      <c r="F81" s="4"/>
      <c r="G81" s="8">
        <f t="shared" si="1"/>
        <v>0</v>
      </c>
    </row>
    <row r="82" spans="1:7" s="7" customFormat="1" ht="22.5">
      <c r="A82" s="78">
        <f>MAX($A$6:A81)+1</f>
        <v>60</v>
      </c>
      <c r="B82" s="72" t="s">
        <v>121</v>
      </c>
      <c r="C82" s="35" t="s">
        <v>122</v>
      </c>
      <c r="D82" s="38" t="s">
        <v>4</v>
      </c>
      <c r="E82" s="57">
        <v>34</v>
      </c>
      <c r="F82" s="4"/>
      <c r="G82" s="8">
        <f t="shared" si="1"/>
        <v>0</v>
      </c>
    </row>
    <row r="83" spans="1:7" s="7" customFormat="1">
      <c r="A83" s="50"/>
      <c r="B83" s="50"/>
      <c r="C83" s="51"/>
      <c r="D83" s="52"/>
      <c r="E83" s="53"/>
      <c r="F83" s="54" t="s">
        <v>18</v>
      </c>
      <c r="G83" s="8">
        <f>ROUND(SUM(G7:G82),2)</f>
        <v>0</v>
      </c>
    </row>
    <row r="84" spans="1:7" s="7" customFormat="1">
      <c r="B84" s="50"/>
      <c r="C84" s="51"/>
      <c r="D84" s="52"/>
      <c r="E84" s="53"/>
      <c r="F84" s="54" t="s">
        <v>16</v>
      </c>
      <c r="G84" s="8">
        <f>ROUND(G83*5%,2)</f>
        <v>0</v>
      </c>
    </row>
    <row r="85" spans="1:7" s="7" customFormat="1">
      <c r="A85" s="50"/>
      <c r="B85" s="50"/>
      <c r="C85" s="51"/>
      <c r="D85" s="52"/>
      <c r="E85" s="53"/>
      <c r="F85" s="9" t="s">
        <v>19</v>
      </c>
      <c r="G85" s="55">
        <f>SUM(G83:G84)</f>
        <v>0</v>
      </c>
    </row>
    <row r="86" spans="1:7" s="7" customFormat="1">
      <c r="A86" s="50"/>
      <c r="B86" s="50"/>
      <c r="C86" s="51"/>
      <c r="D86" s="52"/>
      <c r="E86" s="53"/>
      <c r="F86" s="9" t="s">
        <v>10</v>
      </c>
      <c r="G86" s="55">
        <f>ROUND(G85*21%,2)</f>
        <v>0</v>
      </c>
    </row>
    <row r="87" spans="1:7" s="7" customFormat="1">
      <c r="A87" s="50"/>
      <c r="B87" s="50"/>
      <c r="C87" s="73"/>
      <c r="D87" s="52"/>
      <c r="E87" s="53"/>
      <c r="F87" s="9" t="s">
        <v>20</v>
      </c>
      <c r="G87" s="74">
        <f>SUM(G85:G86)</f>
        <v>0</v>
      </c>
    </row>
    <row r="88" spans="1:7" s="7" customFormat="1" ht="15" customHeight="1">
      <c r="A88" s="81" t="s">
        <v>25</v>
      </c>
      <c r="B88" s="81"/>
      <c r="C88" s="81"/>
      <c r="D88" s="81"/>
      <c r="E88" s="94"/>
      <c r="F88" s="81"/>
      <c r="G88" s="81"/>
    </row>
    <row r="89" spans="1:7" s="7" customFormat="1" ht="33.75" customHeight="1">
      <c r="A89" s="75"/>
      <c r="B89" s="75"/>
      <c r="C89" s="77" t="s">
        <v>74</v>
      </c>
      <c r="D89" s="75"/>
      <c r="E89" s="95"/>
      <c r="F89" s="75"/>
      <c r="G89" s="75"/>
    </row>
    <row r="90" spans="1:7" ht="18.75" customHeight="1">
      <c r="A90" s="58"/>
      <c r="B90" s="58"/>
      <c r="C90" s="60" t="s">
        <v>28</v>
      </c>
      <c r="D90" s="42"/>
      <c r="E90" s="49"/>
      <c r="F90" s="4"/>
      <c r="G90" s="8"/>
    </row>
    <row r="91" spans="1:7" ht="19.5" customHeight="1">
      <c r="A91" s="58"/>
      <c r="B91" s="58"/>
      <c r="C91" s="62" t="s">
        <v>60</v>
      </c>
      <c r="D91" s="42"/>
      <c r="E91" s="49"/>
      <c r="F91" s="4"/>
      <c r="G91" s="8"/>
    </row>
    <row r="92" spans="1:7">
      <c r="A92" s="78">
        <f>MAX($A$6:A91)+1</f>
        <v>61</v>
      </c>
      <c r="B92" s="58"/>
      <c r="C92" s="35" t="s">
        <v>26</v>
      </c>
      <c r="D92" s="59" t="s">
        <v>23</v>
      </c>
      <c r="E92" s="99">
        <v>2.7749999999999999</v>
      </c>
      <c r="F92" s="4"/>
      <c r="G92" s="8">
        <f t="shared" ref="G92:G140" si="2">ROUND(E91*F92,2)</f>
        <v>0</v>
      </c>
    </row>
    <row r="93" spans="1:7">
      <c r="A93" s="78"/>
      <c r="B93" s="58"/>
      <c r="C93" s="68" t="s">
        <v>27</v>
      </c>
      <c r="D93" s="59"/>
      <c r="E93" s="57"/>
      <c r="F93" s="4"/>
      <c r="G93" s="8"/>
    </row>
    <row r="94" spans="1:7" ht="33.75">
      <c r="A94" s="78">
        <f>MAX($A$6:A93)+1</f>
        <v>62</v>
      </c>
      <c r="B94" s="58"/>
      <c r="C94" s="35" t="s">
        <v>29</v>
      </c>
      <c r="D94" s="59" t="s">
        <v>30</v>
      </c>
      <c r="E94" s="57">
        <v>10</v>
      </c>
      <c r="F94" s="4"/>
      <c r="G94" s="8">
        <f t="shared" si="2"/>
        <v>0</v>
      </c>
    </row>
    <row r="95" spans="1:7" ht="33.75">
      <c r="A95" s="78">
        <f>MAX($A$6:A94)+1</f>
        <v>63</v>
      </c>
      <c r="B95" s="58"/>
      <c r="C95" s="35" t="s">
        <v>129</v>
      </c>
      <c r="D95" s="59" t="s">
        <v>30</v>
      </c>
      <c r="E95" s="57">
        <v>3</v>
      </c>
      <c r="F95" s="4"/>
      <c r="G95" s="8">
        <f t="shared" si="2"/>
        <v>0</v>
      </c>
    </row>
    <row r="96" spans="1:7" ht="33.75">
      <c r="A96" s="78">
        <f>MAX($A$6:A95)+1</f>
        <v>64</v>
      </c>
      <c r="B96" s="58"/>
      <c r="C96" s="35" t="s">
        <v>31</v>
      </c>
      <c r="D96" s="59" t="s">
        <v>30</v>
      </c>
      <c r="E96" s="57">
        <v>1</v>
      </c>
      <c r="F96" s="4"/>
      <c r="G96" s="8">
        <f t="shared" si="2"/>
        <v>0</v>
      </c>
    </row>
    <row r="97" spans="1:7">
      <c r="A97" s="78"/>
      <c r="B97" s="58"/>
      <c r="C97" s="68" t="s">
        <v>32</v>
      </c>
      <c r="D97" s="59"/>
      <c r="E97" s="57"/>
      <c r="F97" s="4"/>
      <c r="G97" s="8"/>
    </row>
    <row r="98" spans="1:7" ht="22.5">
      <c r="A98" s="78">
        <f>MAX($A$6:A97)+1</f>
        <v>65</v>
      </c>
      <c r="B98" s="58"/>
      <c r="C98" s="35" t="s">
        <v>33</v>
      </c>
      <c r="D98" s="59" t="s">
        <v>30</v>
      </c>
      <c r="E98" s="57">
        <v>14</v>
      </c>
      <c r="F98" s="4"/>
      <c r="G98" s="8">
        <f t="shared" si="2"/>
        <v>0</v>
      </c>
    </row>
    <row r="99" spans="1:7">
      <c r="A99" s="78"/>
      <c r="B99" s="58"/>
      <c r="C99" s="68" t="s">
        <v>130</v>
      </c>
      <c r="D99" s="59"/>
      <c r="E99" s="57"/>
      <c r="F99" s="4"/>
      <c r="G99" s="8"/>
    </row>
    <row r="100" spans="1:7" ht="33.75">
      <c r="A100" s="78">
        <f>MAX($A$6:A99)+1</f>
        <v>66</v>
      </c>
      <c r="B100" s="58"/>
      <c r="C100" s="35" t="s">
        <v>131</v>
      </c>
      <c r="D100" s="59" t="s">
        <v>36</v>
      </c>
      <c r="E100" s="57">
        <v>1.4</v>
      </c>
      <c r="F100" s="4"/>
      <c r="G100" s="8">
        <f t="shared" si="2"/>
        <v>0</v>
      </c>
    </row>
    <row r="101" spans="1:7">
      <c r="A101" s="78"/>
      <c r="B101" s="58"/>
      <c r="C101" s="68" t="s">
        <v>34</v>
      </c>
      <c r="D101" s="59"/>
      <c r="E101" s="57"/>
      <c r="F101" s="4"/>
      <c r="G101" s="8"/>
    </row>
    <row r="102" spans="1:7">
      <c r="A102" s="78">
        <f>MAX($A$6:A101)+1</f>
        <v>67</v>
      </c>
      <c r="B102" s="58"/>
      <c r="C102" s="35" t="s">
        <v>35</v>
      </c>
      <c r="D102" s="59" t="s">
        <v>36</v>
      </c>
      <c r="E102" s="57">
        <v>0.06</v>
      </c>
      <c r="F102" s="4"/>
      <c r="G102" s="8">
        <f t="shared" si="2"/>
        <v>0</v>
      </c>
    </row>
    <row r="103" spans="1:7">
      <c r="A103" s="78">
        <f>MAX($A$6:A102)+1</f>
        <v>68</v>
      </c>
      <c r="B103" s="58"/>
      <c r="C103" s="35" t="s">
        <v>132</v>
      </c>
      <c r="D103" s="59"/>
      <c r="E103" s="57"/>
      <c r="F103" s="4"/>
      <c r="G103" s="8">
        <f t="shared" si="2"/>
        <v>0</v>
      </c>
    </row>
    <row r="104" spans="1:7">
      <c r="A104" s="78">
        <f>MAX($A$6:A103)+1</f>
        <v>69</v>
      </c>
      <c r="B104" s="58"/>
      <c r="C104" s="35" t="s">
        <v>133</v>
      </c>
      <c r="D104" s="59" t="s">
        <v>134</v>
      </c>
      <c r="E104" s="57">
        <v>1</v>
      </c>
      <c r="F104" s="4"/>
      <c r="G104" s="8">
        <f t="shared" si="2"/>
        <v>0</v>
      </c>
    </row>
    <row r="105" spans="1:7" ht="24">
      <c r="A105" s="78"/>
      <c r="B105" s="58"/>
      <c r="C105" s="68" t="s">
        <v>135</v>
      </c>
      <c r="D105" s="59"/>
      <c r="E105" s="57"/>
      <c r="F105" s="4"/>
      <c r="G105" s="8"/>
    </row>
    <row r="106" spans="1:7">
      <c r="A106" s="78">
        <f>MAX($A$6:A105)+1</f>
        <v>70</v>
      </c>
      <c r="B106" s="58"/>
      <c r="C106" s="35" t="s">
        <v>136</v>
      </c>
      <c r="D106" s="59" t="s">
        <v>23</v>
      </c>
      <c r="E106" s="57">
        <v>2.2999999999999998</v>
      </c>
      <c r="F106" s="4"/>
      <c r="G106" s="8">
        <f t="shared" si="2"/>
        <v>0</v>
      </c>
    </row>
    <row r="107" spans="1:7" ht="22.5">
      <c r="A107" s="78">
        <f>MAX($A$6:A106)+1</f>
        <v>71</v>
      </c>
      <c r="B107" s="58"/>
      <c r="C107" s="35" t="s">
        <v>137</v>
      </c>
      <c r="D107" s="59" t="s">
        <v>138</v>
      </c>
      <c r="E107" s="57">
        <v>4</v>
      </c>
      <c r="F107" s="4"/>
      <c r="G107" s="8">
        <f t="shared" si="2"/>
        <v>0</v>
      </c>
    </row>
    <row r="108" spans="1:7" ht="22.5">
      <c r="A108" s="78">
        <f>MAX($A$6:A107)+1</f>
        <v>72</v>
      </c>
      <c r="B108" s="58"/>
      <c r="C108" s="35" t="s">
        <v>139</v>
      </c>
      <c r="D108" s="59" t="s">
        <v>140</v>
      </c>
      <c r="E108" s="57">
        <v>120</v>
      </c>
      <c r="F108" s="4"/>
      <c r="G108" s="8">
        <f t="shared" si="2"/>
        <v>0</v>
      </c>
    </row>
    <row r="109" spans="1:7" ht="22.5">
      <c r="A109" s="78">
        <f>MAX($A$6:A108)+1</f>
        <v>73</v>
      </c>
      <c r="B109" s="58"/>
      <c r="C109" s="35" t="s">
        <v>141</v>
      </c>
      <c r="D109" s="59" t="s">
        <v>140</v>
      </c>
      <c r="E109" s="57">
        <v>142</v>
      </c>
      <c r="F109" s="4"/>
      <c r="G109" s="8">
        <f t="shared" si="2"/>
        <v>0</v>
      </c>
    </row>
    <row r="110" spans="1:7">
      <c r="A110" s="78">
        <f>MAX($A$6:A109)+1</f>
        <v>74</v>
      </c>
      <c r="B110" s="58"/>
      <c r="C110" s="35" t="s">
        <v>142</v>
      </c>
      <c r="D110" s="59" t="s">
        <v>143</v>
      </c>
      <c r="E110" s="57">
        <v>72</v>
      </c>
      <c r="F110" s="4"/>
      <c r="G110" s="8">
        <f t="shared" si="2"/>
        <v>0</v>
      </c>
    </row>
    <row r="111" spans="1:7">
      <c r="A111" s="78">
        <f>MAX($A$6:A110)+1</f>
        <v>75</v>
      </c>
      <c r="B111" s="58"/>
      <c r="C111" s="35" t="s">
        <v>197</v>
      </c>
      <c r="D111" s="59" t="s">
        <v>144</v>
      </c>
      <c r="E111" s="57">
        <v>2</v>
      </c>
      <c r="F111" s="4"/>
      <c r="G111" s="8">
        <f t="shared" si="2"/>
        <v>0</v>
      </c>
    </row>
    <row r="112" spans="1:7" ht="25.5" customHeight="1">
      <c r="A112" s="78"/>
      <c r="B112" s="58"/>
      <c r="C112" s="62" t="s">
        <v>38</v>
      </c>
      <c r="D112" s="34"/>
      <c r="E112" s="57"/>
      <c r="F112" s="4"/>
      <c r="G112" s="8"/>
    </row>
    <row r="113" spans="1:7">
      <c r="A113" s="78"/>
      <c r="B113" s="58"/>
      <c r="C113" s="68" t="s">
        <v>165</v>
      </c>
      <c r="D113" s="34"/>
      <c r="E113" s="57"/>
      <c r="F113" s="4"/>
      <c r="G113" s="8"/>
    </row>
    <row r="114" spans="1:7">
      <c r="A114" s="78">
        <f>MAX($A$6:A113)+1</f>
        <v>76</v>
      </c>
      <c r="B114" s="58"/>
      <c r="C114" s="64" t="s">
        <v>145</v>
      </c>
      <c r="D114" s="34" t="s">
        <v>2</v>
      </c>
      <c r="E114" s="57">
        <v>20</v>
      </c>
      <c r="F114" s="4"/>
      <c r="G114" s="8">
        <f>ROUND(E112*F114,2)</f>
        <v>0</v>
      </c>
    </row>
    <row r="115" spans="1:7">
      <c r="A115" s="78">
        <f>MAX($A$6:A114)+1</f>
        <v>77</v>
      </c>
      <c r="B115" s="58"/>
      <c r="C115" s="64" t="s">
        <v>146</v>
      </c>
      <c r="D115" s="34" t="s">
        <v>2</v>
      </c>
      <c r="E115" s="57">
        <v>135</v>
      </c>
      <c r="F115" s="4"/>
      <c r="G115" s="8">
        <f t="shared" si="2"/>
        <v>0</v>
      </c>
    </row>
    <row r="116" spans="1:7">
      <c r="A116" s="78">
        <f>MAX($A$6:A115)+1</f>
        <v>78</v>
      </c>
      <c r="B116" s="58"/>
      <c r="C116" s="64" t="s">
        <v>147</v>
      </c>
      <c r="D116" s="34" t="s">
        <v>2</v>
      </c>
      <c r="E116" s="57">
        <v>915</v>
      </c>
      <c r="F116" s="4"/>
      <c r="G116" s="8">
        <f t="shared" si="2"/>
        <v>0</v>
      </c>
    </row>
    <row r="117" spans="1:7">
      <c r="A117" s="78">
        <f>MAX($A$6:A116)+1</f>
        <v>79</v>
      </c>
      <c r="B117" s="58"/>
      <c r="C117" s="64" t="s">
        <v>40</v>
      </c>
      <c r="D117" s="34" t="s">
        <v>2</v>
      </c>
      <c r="E117" s="57">
        <v>135</v>
      </c>
      <c r="F117" s="4"/>
      <c r="G117" s="8">
        <f t="shared" si="2"/>
        <v>0</v>
      </c>
    </row>
    <row r="118" spans="1:7">
      <c r="A118" s="78">
        <f>MAX($A$6:A117)+1</f>
        <v>80</v>
      </c>
      <c r="B118" s="58"/>
      <c r="C118" s="64" t="s">
        <v>195</v>
      </c>
      <c r="D118" s="34" t="s">
        <v>2</v>
      </c>
      <c r="E118" s="57">
        <v>440</v>
      </c>
      <c r="F118" s="4"/>
      <c r="G118" s="8">
        <f t="shared" si="2"/>
        <v>0</v>
      </c>
    </row>
    <row r="119" spans="1:7">
      <c r="A119" s="78">
        <f>MAX($A$6:A118)+1</f>
        <v>81</v>
      </c>
      <c r="B119" s="58"/>
      <c r="C119" s="64" t="s">
        <v>148</v>
      </c>
      <c r="D119" s="34" t="s">
        <v>2</v>
      </c>
      <c r="E119" s="57">
        <v>1150</v>
      </c>
      <c r="F119" s="4"/>
      <c r="G119" s="8">
        <f t="shared" si="2"/>
        <v>0</v>
      </c>
    </row>
    <row r="120" spans="1:7">
      <c r="A120" s="78">
        <f>MAX($A$6:A119)+1</f>
        <v>82</v>
      </c>
      <c r="B120" s="58"/>
      <c r="C120" s="64" t="s">
        <v>149</v>
      </c>
      <c r="D120" s="34" t="s">
        <v>2</v>
      </c>
      <c r="E120" s="57">
        <v>1150</v>
      </c>
      <c r="F120" s="4"/>
      <c r="G120" s="8">
        <f t="shared" si="2"/>
        <v>0</v>
      </c>
    </row>
    <row r="121" spans="1:7">
      <c r="A121" s="78"/>
      <c r="B121" s="58"/>
      <c r="C121" s="68" t="s">
        <v>150</v>
      </c>
      <c r="D121" s="34"/>
      <c r="E121" s="57"/>
      <c r="F121" s="4"/>
      <c r="G121" s="8"/>
    </row>
    <row r="122" spans="1:7">
      <c r="A122" s="78">
        <f>MAX($A$6:A121)+1</f>
        <v>83</v>
      </c>
      <c r="B122" s="58"/>
      <c r="C122" s="64" t="s">
        <v>41</v>
      </c>
      <c r="D122" s="34" t="s">
        <v>196</v>
      </c>
      <c r="E122" s="57">
        <v>0.24</v>
      </c>
      <c r="F122" s="4"/>
      <c r="G122" s="8">
        <f t="shared" si="2"/>
        <v>0</v>
      </c>
    </row>
    <row r="123" spans="1:7">
      <c r="A123" s="78">
        <f>MAX($A$6:A122)+1</f>
        <v>84</v>
      </c>
      <c r="B123" s="58"/>
      <c r="C123" s="64" t="s">
        <v>198</v>
      </c>
      <c r="D123" s="34" t="s">
        <v>44</v>
      </c>
      <c r="E123" s="57">
        <v>3</v>
      </c>
      <c r="F123" s="4"/>
      <c r="G123" s="8">
        <f t="shared" si="2"/>
        <v>0</v>
      </c>
    </row>
    <row r="124" spans="1:7">
      <c r="A124" s="78">
        <f>MAX($A$6:A123)+1</f>
        <v>85</v>
      </c>
      <c r="B124" s="58"/>
      <c r="C124" s="64" t="s">
        <v>45</v>
      </c>
      <c r="D124" s="34" t="s">
        <v>44</v>
      </c>
      <c r="E124" s="57">
        <v>3</v>
      </c>
      <c r="F124" s="4"/>
      <c r="G124" s="8">
        <f t="shared" si="2"/>
        <v>0</v>
      </c>
    </row>
    <row r="125" spans="1:7">
      <c r="A125" s="78">
        <f>MAX($A$6:A124)+1</f>
        <v>86</v>
      </c>
      <c r="B125" s="58"/>
      <c r="C125" s="64" t="s">
        <v>46</v>
      </c>
      <c r="D125" s="34" t="s">
        <v>4</v>
      </c>
      <c r="E125" s="57">
        <v>14</v>
      </c>
      <c r="F125" s="4"/>
      <c r="G125" s="8">
        <f t="shared" si="2"/>
        <v>0</v>
      </c>
    </row>
    <row r="126" spans="1:7">
      <c r="A126" s="78">
        <f>MAX($A$6:A125)+1</f>
        <v>87</v>
      </c>
      <c r="B126" s="58"/>
      <c r="C126" s="64" t="s">
        <v>47</v>
      </c>
      <c r="D126" s="34" t="s">
        <v>48</v>
      </c>
      <c r="E126" s="57">
        <v>1</v>
      </c>
      <c r="F126" s="4"/>
      <c r="G126" s="8">
        <f t="shared" si="2"/>
        <v>0</v>
      </c>
    </row>
    <row r="127" spans="1:7">
      <c r="A127" s="78"/>
      <c r="B127" s="58"/>
      <c r="C127" s="68" t="s">
        <v>151</v>
      </c>
      <c r="D127" s="34"/>
      <c r="E127" s="57"/>
      <c r="F127" s="4"/>
      <c r="G127" s="8"/>
    </row>
    <row r="128" spans="1:7">
      <c r="A128" s="78">
        <f>MAX($A$6:A127)+1</f>
        <v>88</v>
      </c>
      <c r="B128" s="58"/>
      <c r="C128" s="64" t="s">
        <v>199</v>
      </c>
      <c r="D128" s="34" t="s">
        <v>4</v>
      </c>
      <c r="E128" s="57">
        <v>13</v>
      </c>
      <c r="F128" s="4"/>
      <c r="G128" s="8">
        <f t="shared" si="2"/>
        <v>0</v>
      </c>
    </row>
    <row r="129" spans="1:7">
      <c r="A129" s="78">
        <f>MAX($A$6:A128)+1</f>
        <v>89</v>
      </c>
      <c r="B129" s="58"/>
      <c r="C129" s="64" t="s">
        <v>200</v>
      </c>
      <c r="D129" s="34" t="s">
        <v>4</v>
      </c>
      <c r="E129" s="57">
        <v>1</v>
      </c>
      <c r="F129" s="4"/>
      <c r="G129" s="8">
        <f t="shared" si="2"/>
        <v>0</v>
      </c>
    </row>
    <row r="130" spans="1:7">
      <c r="A130" s="78">
        <f>MAX($A$6:A129)+1</f>
        <v>90</v>
      </c>
      <c r="B130" s="58"/>
      <c r="C130" s="64" t="s">
        <v>153</v>
      </c>
      <c r="D130" s="34"/>
      <c r="E130" s="57"/>
      <c r="F130" s="4"/>
      <c r="G130" s="8">
        <f t="shared" si="2"/>
        <v>0</v>
      </c>
    </row>
    <row r="131" spans="1:7">
      <c r="A131" s="78">
        <f>MAX($A$6:A130)+1</f>
        <v>91</v>
      </c>
      <c r="B131" s="58"/>
      <c r="C131" s="64" t="s">
        <v>154</v>
      </c>
      <c r="D131" s="34" t="s">
        <v>155</v>
      </c>
      <c r="E131" s="57">
        <v>16</v>
      </c>
      <c r="F131" s="4"/>
      <c r="G131" s="8">
        <f t="shared" si="2"/>
        <v>0</v>
      </c>
    </row>
    <row r="132" spans="1:7">
      <c r="A132" s="78"/>
      <c r="B132" s="58"/>
      <c r="C132" s="68" t="s">
        <v>156</v>
      </c>
      <c r="D132" s="34"/>
      <c r="E132" s="57"/>
      <c r="F132" s="4"/>
      <c r="G132" s="8"/>
    </row>
    <row r="133" spans="1:7">
      <c r="A133" s="78">
        <f>MAX($A$6:A132)+1</f>
        <v>92</v>
      </c>
      <c r="B133" s="58"/>
      <c r="C133" s="64" t="s">
        <v>50</v>
      </c>
      <c r="D133" s="34" t="s">
        <v>4</v>
      </c>
      <c r="E133" s="57">
        <v>6</v>
      </c>
      <c r="F133" s="4"/>
      <c r="G133" s="8">
        <f t="shared" si="2"/>
        <v>0</v>
      </c>
    </row>
    <row r="134" spans="1:7">
      <c r="A134" s="78">
        <f>MAX($A$6:A133)+1</f>
        <v>93</v>
      </c>
      <c r="B134" s="58"/>
      <c r="C134" s="64" t="s">
        <v>157</v>
      </c>
      <c r="D134" s="34"/>
      <c r="E134" s="57"/>
      <c r="F134" s="4"/>
      <c r="G134" s="8">
        <f t="shared" si="2"/>
        <v>0</v>
      </c>
    </row>
    <row r="135" spans="1:7">
      <c r="A135" s="78">
        <f>MAX($A$6:A134)+1</f>
        <v>94</v>
      </c>
      <c r="B135" s="58"/>
      <c r="C135" s="64" t="s">
        <v>158</v>
      </c>
      <c r="D135" s="34" t="s">
        <v>48</v>
      </c>
      <c r="E135" s="57">
        <v>1</v>
      </c>
      <c r="F135" s="4"/>
      <c r="G135" s="8">
        <f t="shared" si="2"/>
        <v>0</v>
      </c>
    </row>
    <row r="136" spans="1:7">
      <c r="A136" s="78"/>
      <c r="B136" s="58"/>
      <c r="C136" s="68" t="s">
        <v>159</v>
      </c>
      <c r="D136" s="34"/>
      <c r="E136" s="57"/>
      <c r="F136" s="4"/>
      <c r="G136" s="8"/>
    </row>
    <row r="137" spans="1:7" ht="22.5">
      <c r="A137" s="78">
        <f>MAX($A$6:A136)+1</f>
        <v>95</v>
      </c>
      <c r="B137" s="58"/>
      <c r="C137" s="35" t="s">
        <v>201</v>
      </c>
      <c r="D137" s="34" t="s">
        <v>160</v>
      </c>
      <c r="E137" s="57">
        <v>1.42</v>
      </c>
      <c r="F137" s="4"/>
      <c r="G137" s="8">
        <f t="shared" si="2"/>
        <v>0</v>
      </c>
    </row>
    <row r="138" spans="1:7">
      <c r="A138" s="78"/>
      <c r="B138" s="58"/>
      <c r="C138" s="68" t="s">
        <v>161</v>
      </c>
      <c r="D138" s="34"/>
      <c r="E138" s="57"/>
      <c r="F138" s="4"/>
      <c r="G138" s="8">
        <f t="shared" si="2"/>
        <v>0</v>
      </c>
    </row>
    <row r="139" spans="1:7">
      <c r="A139" s="78">
        <f>MAX($A$6:A138)+1</f>
        <v>96</v>
      </c>
      <c r="B139" s="58"/>
      <c r="C139" s="64" t="s">
        <v>162</v>
      </c>
      <c r="D139" s="34" t="s">
        <v>4</v>
      </c>
      <c r="E139" s="57">
        <v>2</v>
      </c>
      <c r="F139" s="4"/>
      <c r="G139" s="8">
        <f t="shared" si="2"/>
        <v>0</v>
      </c>
    </row>
    <row r="140" spans="1:7">
      <c r="A140" s="78">
        <f>MAX($A$6:A139)+1</f>
        <v>97</v>
      </c>
      <c r="B140" s="58"/>
      <c r="C140" s="64" t="s">
        <v>163</v>
      </c>
      <c r="D140" s="34" t="s">
        <v>164</v>
      </c>
      <c r="E140" s="57">
        <v>0.4</v>
      </c>
      <c r="F140" s="4"/>
      <c r="G140" s="8">
        <f t="shared" si="2"/>
        <v>0</v>
      </c>
    </row>
    <row r="141" spans="1:7" ht="21" customHeight="1">
      <c r="A141" s="78"/>
      <c r="B141" s="58"/>
      <c r="C141" s="60" t="s">
        <v>51</v>
      </c>
      <c r="D141" s="34"/>
      <c r="E141" s="57"/>
      <c r="F141" s="4"/>
      <c r="G141" s="8"/>
    </row>
    <row r="142" spans="1:7" ht="24.75" customHeight="1">
      <c r="A142" s="78"/>
      <c r="B142" s="58"/>
      <c r="C142" s="63" t="s">
        <v>60</v>
      </c>
      <c r="D142" s="34"/>
      <c r="E142" s="57"/>
      <c r="F142" s="4"/>
      <c r="G142" s="8"/>
    </row>
    <row r="143" spans="1:7">
      <c r="A143" s="78">
        <f>MAX($A$6:A142)+1</f>
        <v>98</v>
      </c>
      <c r="B143" s="58"/>
      <c r="C143" s="35" t="s">
        <v>52</v>
      </c>
      <c r="D143" s="34" t="s">
        <v>2</v>
      </c>
      <c r="E143" s="57">
        <v>981</v>
      </c>
      <c r="F143" s="4"/>
      <c r="G143" s="8">
        <f t="shared" ref="G143:G177" si="3">ROUND(E142*F143,2)</f>
        <v>0</v>
      </c>
    </row>
    <row r="144" spans="1:7">
      <c r="A144" s="78">
        <f>MAX($A$6:A143)+1</f>
        <v>99</v>
      </c>
      <c r="B144" s="58"/>
      <c r="C144" s="35" t="s">
        <v>53</v>
      </c>
      <c r="D144" s="34" t="s">
        <v>166</v>
      </c>
      <c r="E144" s="57">
        <v>17.66</v>
      </c>
      <c r="F144" s="4"/>
      <c r="G144" s="8">
        <f t="shared" si="3"/>
        <v>0</v>
      </c>
    </row>
    <row r="145" spans="1:7">
      <c r="A145" s="78">
        <f>MAX($A$6:A144)+1</f>
        <v>100</v>
      </c>
      <c r="B145" s="58"/>
      <c r="C145" s="35" t="s">
        <v>54</v>
      </c>
      <c r="D145" s="34" t="s">
        <v>4</v>
      </c>
      <c r="E145" s="57">
        <v>6</v>
      </c>
      <c r="F145" s="4"/>
      <c r="G145" s="8">
        <f t="shared" si="3"/>
        <v>0</v>
      </c>
    </row>
    <row r="146" spans="1:7">
      <c r="A146" s="78">
        <f>MAX($A$6:A145)+1</f>
        <v>101</v>
      </c>
      <c r="B146" s="58"/>
      <c r="C146" s="35" t="s">
        <v>55</v>
      </c>
      <c r="D146" s="34" t="s">
        <v>4</v>
      </c>
      <c r="E146" s="57">
        <v>3</v>
      </c>
      <c r="F146" s="4"/>
      <c r="G146" s="8">
        <f t="shared" si="3"/>
        <v>0</v>
      </c>
    </row>
    <row r="147" spans="1:7">
      <c r="A147" s="78">
        <f>MAX($A$6:A146)+1</f>
        <v>102</v>
      </c>
      <c r="B147" s="58"/>
      <c r="C147" s="35" t="s">
        <v>56</v>
      </c>
      <c r="D147" s="34" t="s">
        <v>2</v>
      </c>
      <c r="E147" s="57">
        <v>95</v>
      </c>
      <c r="F147" s="4"/>
      <c r="G147" s="8">
        <f t="shared" si="3"/>
        <v>0</v>
      </c>
    </row>
    <row r="148" spans="1:7" ht="22.5">
      <c r="A148" s="78">
        <f>MAX($A$6:A147)+1</f>
        <v>103</v>
      </c>
      <c r="B148" s="58"/>
      <c r="C148" s="35" t="s">
        <v>167</v>
      </c>
      <c r="D148" s="34" t="s">
        <v>4</v>
      </c>
      <c r="E148" s="57">
        <v>2</v>
      </c>
      <c r="F148" s="4"/>
      <c r="G148" s="8">
        <f t="shared" si="3"/>
        <v>0</v>
      </c>
    </row>
    <row r="149" spans="1:7" ht="22.5">
      <c r="A149" s="78">
        <f>MAX($A$6:A148)+1</f>
        <v>104</v>
      </c>
      <c r="B149" s="58"/>
      <c r="C149" s="35" t="s">
        <v>168</v>
      </c>
      <c r="D149" s="34" t="s">
        <v>4</v>
      </c>
      <c r="E149" s="57">
        <v>2</v>
      </c>
      <c r="F149" s="4"/>
      <c r="G149" s="8">
        <f t="shared" si="3"/>
        <v>0</v>
      </c>
    </row>
    <row r="150" spans="1:7">
      <c r="A150" s="78"/>
      <c r="B150" s="58"/>
      <c r="C150" s="68" t="s">
        <v>37</v>
      </c>
      <c r="D150" s="34"/>
      <c r="E150" s="57"/>
      <c r="F150" s="4"/>
      <c r="G150" s="8"/>
    </row>
    <row r="151" spans="1:7">
      <c r="A151" s="78">
        <f>MAX($A$6:A150)+1</f>
        <v>105</v>
      </c>
      <c r="B151" s="58"/>
      <c r="C151" s="35" t="s">
        <v>169</v>
      </c>
      <c r="D151" s="34" t="s">
        <v>4</v>
      </c>
      <c r="E151" s="57">
        <v>2</v>
      </c>
      <c r="F151" s="4"/>
      <c r="G151" s="8">
        <f t="shared" si="3"/>
        <v>0</v>
      </c>
    </row>
    <row r="152" spans="1:7">
      <c r="A152" s="78">
        <f>MAX($A$6:A151)+1</f>
        <v>106</v>
      </c>
      <c r="B152" s="58"/>
      <c r="C152" s="35" t="s">
        <v>57</v>
      </c>
      <c r="D152" s="34" t="s">
        <v>4</v>
      </c>
      <c r="E152" s="57">
        <v>10</v>
      </c>
      <c r="F152" s="4"/>
      <c r="G152" s="8">
        <f t="shared" si="3"/>
        <v>0</v>
      </c>
    </row>
    <row r="153" spans="1:7">
      <c r="A153" s="78">
        <f>MAX($A$6:A152)+1</f>
        <v>107</v>
      </c>
      <c r="B153" s="58"/>
      <c r="C153" s="35" t="s">
        <v>59</v>
      </c>
      <c r="D153" s="34" t="s">
        <v>2</v>
      </c>
      <c r="E153" s="57">
        <v>780</v>
      </c>
      <c r="F153" s="4"/>
      <c r="G153" s="8">
        <f t="shared" si="3"/>
        <v>0</v>
      </c>
    </row>
    <row r="154" spans="1:7">
      <c r="A154" s="78"/>
      <c r="B154" s="58"/>
      <c r="C154" s="68" t="s">
        <v>24</v>
      </c>
      <c r="D154" s="34"/>
      <c r="E154" s="57"/>
      <c r="F154" s="4"/>
      <c r="G154" s="8"/>
    </row>
    <row r="155" spans="1:7" ht="22.5">
      <c r="A155" s="78">
        <f>MAX($A$6:A154)+1</f>
        <v>108</v>
      </c>
      <c r="B155" s="58"/>
      <c r="C155" s="35" t="s">
        <v>202</v>
      </c>
      <c r="D155" s="34" t="s">
        <v>23</v>
      </c>
      <c r="E155" s="57">
        <v>1.1000000000000001</v>
      </c>
      <c r="F155" s="4"/>
      <c r="G155" s="8">
        <f t="shared" si="3"/>
        <v>0</v>
      </c>
    </row>
    <row r="156" spans="1:7" ht="22.5">
      <c r="A156" s="78">
        <f>MAX($A$6:A155)+1</f>
        <v>109</v>
      </c>
      <c r="B156" s="58"/>
      <c r="C156" s="35" t="s">
        <v>170</v>
      </c>
      <c r="D156" s="34" t="s">
        <v>4</v>
      </c>
      <c r="E156" s="57">
        <v>1</v>
      </c>
      <c r="F156" s="4"/>
      <c r="G156" s="8">
        <f t="shared" si="3"/>
        <v>0</v>
      </c>
    </row>
    <row r="157" spans="1:7" ht="33.75">
      <c r="A157" s="78">
        <f>MAX($A$6:A156)+1</f>
        <v>110</v>
      </c>
      <c r="B157" s="58"/>
      <c r="C157" s="35" t="s">
        <v>203</v>
      </c>
      <c r="D157" s="34" t="s">
        <v>4</v>
      </c>
      <c r="E157" s="57">
        <v>1</v>
      </c>
      <c r="F157" s="4"/>
      <c r="G157" s="8">
        <f t="shared" si="3"/>
        <v>0</v>
      </c>
    </row>
    <row r="158" spans="1:7" ht="27" customHeight="1">
      <c r="A158" s="78"/>
      <c r="B158" s="58"/>
      <c r="C158" s="63" t="s">
        <v>38</v>
      </c>
      <c r="D158" s="34"/>
      <c r="E158" s="57"/>
      <c r="F158" s="4"/>
      <c r="G158" s="8"/>
    </row>
    <row r="159" spans="1:7">
      <c r="A159" s="78">
        <f>MAX($A$6:A158)+1</f>
        <v>111</v>
      </c>
      <c r="B159" s="58"/>
      <c r="C159" s="35" t="s">
        <v>61</v>
      </c>
      <c r="D159" s="34" t="s">
        <v>4</v>
      </c>
      <c r="E159" s="57">
        <v>295</v>
      </c>
      <c r="F159" s="4"/>
      <c r="G159" s="8">
        <f t="shared" si="3"/>
        <v>0</v>
      </c>
    </row>
    <row r="160" spans="1:7">
      <c r="A160" s="78">
        <f>MAX($A$6:A159)+1</f>
        <v>112</v>
      </c>
      <c r="B160" s="58"/>
      <c r="C160" s="35" t="s">
        <v>62</v>
      </c>
      <c r="D160" s="34" t="s">
        <v>4</v>
      </c>
      <c r="E160" s="57">
        <v>1</v>
      </c>
      <c r="F160" s="4"/>
      <c r="G160" s="8">
        <f t="shared" si="3"/>
        <v>0</v>
      </c>
    </row>
    <row r="161" spans="1:7">
      <c r="A161" s="78">
        <f>MAX($A$6:A160)+1</f>
        <v>113</v>
      </c>
      <c r="B161" s="58"/>
      <c r="C161" s="35" t="s">
        <v>63</v>
      </c>
      <c r="D161" s="34" t="s">
        <v>4</v>
      </c>
      <c r="E161" s="57">
        <v>16</v>
      </c>
      <c r="F161" s="4"/>
      <c r="G161" s="8">
        <f t="shared" si="3"/>
        <v>0</v>
      </c>
    </row>
    <row r="162" spans="1:7">
      <c r="A162" s="78">
        <f>MAX($A$6:A161)+1</f>
        <v>114</v>
      </c>
      <c r="B162" s="58"/>
      <c r="C162" s="35" t="s">
        <v>204</v>
      </c>
      <c r="D162" s="34" t="s">
        <v>73</v>
      </c>
      <c r="E162" s="57">
        <v>0.1</v>
      </c>
      <c r="F162" s="4"/>
      <c r="G162" s="8">
        <f t="shared" si="3"/>
        <v>0</v>
      </c>
    </row>
    <row r="163" spans="1:7">
      <c r="A163" s="78">
        <f>MAX($A$6:A162)+1</f>
        <v>115</v>
      </c>
      <c r="B163" s="58"/>
      <c r="C163" s="35" t="s">
        <v>171</v>
      </c>
      <c r="D163" s="34" t="s">
        <v>4</v>
      </c>
      <c r="E163" s="57">
        <v>2</v>
      </c>
      <c r="F163" s="4"/>
      <c r="G163" s="8">
        <f t="shared" si="3"/>
        <v>0</v>
      </c>
    </row>
    <row r="164" spans="1:7">
      <c r="A164" s="78">
        <f>MAX($A$6:A163)+1</f>
        <v>116</v>
      </c>
      <c r="B164" s="58"/>
      <c r="C164" s="35" t="s">
        <v>172</v>
      </c>
      <c r="D164" s="34" t="s">
        <v>4</v>
      </c>
      <c r="E164" s="57">
        <v>2</v>
      </c>
      <c r="F164" s="4"/>
      <c r="G164" s="8">
        <f t="shared" si="3"/>
        <v>0</v>
      </c>
    </row>
    <row r="165" spans="1:7">
      <c r="A165" s="78">
        <f>MAX($A$6:A164)+1</f>
        <v>117</v>
      </c>
      <c r="B165" s="58"/>
      <c r="C165" s="35" t="s">
        <v>65</v>
      </c>
      <c r="D165" s="34" t="s">
        <v>4</v>
      </c>
      <c r="E165" s="57">
        <v>3.5</v>
      </c>
      <c r="F165" s="4"/>
      <c r="G165" s="8">
        <f t="shared" si="3"/>
        <v>0</v>
      </c>
    </row>
    <row r="166" spans="1:7">
      <c r="A166" s="78">
        <f>MAX($A$6:A165)+1</f>
        <v>118</v>
      </c>
      <c r="B166" s="58"/>
      <c r="C166" s="35" t="s">
        <v>173</v>
      </c>
      <c r="D166" s="34" t="s">
        <v>4</v>
      </c>
      <c r="E166" s="57">
        <v>1</v>
      </c>
      <c r="F166" s="4"/>
      <c r="G166" s="8">
        <f t="shared" si="3"/>
        <v>0</v>
      </c>
    </row>
    <row r="167" spans="1:7">
      <c r="A167" s="78">
        <f>MAX($A$6:A166)+1</f>
        <v>119</v>
      </c>
      <c r="B167" s="58"/>
      <c r="C167" s="35" t="s">
        <v>174</v>
      </c>
      <c r="D167" s="34" t="s">
        <v>4</v>
      </c>
      <c r="E167" s="57">
        <v>1</v>
      </c>
      <c r="F167" s="4"/>
      <c r="G167" s="8">
        <f t="shared" si="3"/>
        <v>0</v>
      </c>
    </row>
    <row r="168" spans="1:7">
      <c r="A168" s="78">
        <f>MAX($A$6:A167)+1</f>
        <v>120</v>
      </c>
      <c r="B168" s="58"/>
      <c r="C168" s="35" t="s">
        <v>175</v>
      </c>
      <c r="D168" s="34" t="s">
        <v>4</v>
      </c>
      <c r="E168" s="57">
        <v>2</v>
      </c>
      <c r="F168" s="4"/>
      <c r="G168" s="8">
        <f t="shared" si="3"/>
        <v>0</v>
      </c>
    </row>
    <row r="169" spans="1:7">
      <c r="A169" s="78">
        <f>MAX($A$6:A168)+1</f>
        <v>121</v>
      </c>
      <c r="B169" s="58"/>
      <c r="C169" s="35" t="s">
        <v>178</v>
      </c>
      <c r="D169" s="34" t="s">
        <v>4</v>
      </c>
      <c r="E169" s="57">
        <v>2</v>
      </c>
      <c r="F169" s="4"/>
      <c r="G169" s="8">
        <f t="shared" si="3"/>
        <v>0</v>
      </c>
    </row>
    <row r="170" spans="1:7">
      <c r="A170" s="78">
        <f>MAX($A$6:A169)+1</f>
        <v>122</v>
      </c>
      <c r="B170" s="58"/>
      <c r="C170" s="35" t="s">
        <v>176</v>
      </c>
      <c r="D170" s="34" t="s">
        <v>177</v>
      </c>
      <c r="E170" s="57">
        <v>40</v>
      </c>
      <c r="F170" s="4"/>
      <c r="G170" s="8">
        <f t="shared" si="3"/>
        <v>0</v>
      </c>
    </row>
    <row r="171" spans="1:7">
      <c r="A171" s="78">
        <f>MAX($A$6:A170)+1</f>
        <v>123</v>
      </c>
      <c r="B171" s="58"/>
      <c r="C171" s="35" t="s">
        <v>66</v>
      </c>
      <c r="D171" s="34" t="s">
        <v>4</v>
      </c>
      <c r="E171" s="57">
        <v>6</v>
      </c>
      <c r="F171" s="56"/>
      <c r="G171" s="8">
        <f t="shared" si="3"/>
        <v>0</v>
      </c>
    </row>
    <row r="172" spans="1:7">
      <c r="A172" s="78">
        <f>MAX($A$6:A171)+1</f>
        <v>124</v>
      </c>
      <c r="B172" s="58"/>
      <c r="C172" s="35" t="s">
        <v>67</v>
      </c>
      <c r="D172" s="34" t="s">
        <v>4</v>
      </c>
      <c r="E172" s="57">
        <v>3</v>
      </c>
      <c r="F172" s="56"/>
      <c r="G172" s="8">
        <f t="shared" si="3"/>
        <v>0</v>
      </c>
    </row>
    <row r="173" spans="1:7">
      <c r="A173" s="78">
        <f>MAX($A$6:A172)+1</f>
        <v>125</v>
      </c>
      <c r="B173" s="58"/>
      <c r="C173" s="35" t="s">
        <v>68</v>
      </c>
      <c r="D173" s="34" t="s">
        <v>4</v>
      </c>
      <c r="E173" s="57">
        <v>27</v>
      </c>
      <c r="F173" s="56"/>
      <c r="G173" s="8">
        <f t="shared" si="3"/>
        <v>0</v>
      </c>
    </row>
    <row r="174" spans="1:7">
      <c r="A174" s="78">
        <f>MAX($A$6:A173)+1</f>
        <v>126</v>
      </c>
      <c r="B174" s="58"/>
      <c r="C174" s="35" t="s">
        <v>69</v>
      </c>
      <c r="D174" s="34" t="s">
        <v>4</v>
      </c>
      <c r="E174" s="57">
        <v>9</v>
      </c>
      <c r="F174" s="56"/>
      <c r="G174" s="8">
        <f t="shared" si="3"/>
        <v>0</v>
      </c>
    </row>
    <row r="175" spans="1:7">
      <c r="A175" s="78">
        <f>MAX($A$6:A174)+1</f>
        <v>127</v>
      </c>
      <c r="B175" s="58"/>
      <c r="C175" s="35" t="s">
        <v>70</v>
      </c>
      <c r="D175" s="34" t="s">
        <v>4</v>
      </c>
      <c r="E175" s="57">
        <v>9</v>
      </c>
      <c r="F175" s="56"/>
      <c r="G175" s="8">
        <f t="shared" si="3"/>
        <v>0</v>
      </c>
    </row>
    <row r="176" spans="1:7">
      <c r="A176" s="78">
        <f>MAX($A$6:A175)+1</f>
        <v>128</v>
      </c>
      <c r="B176" s="58"/>
      <c r="C176" s="35" t="s">
        <v>205</v>
      </c>
      <c r="D176" s="34" t="s">
        <v>4</v>
      </c>
      <c r="E176" s="57">
        <v>18</v>
      </c>
      <c r="F176" s="56"/>
      <c r="G176" s="8">
        <f t="shared" si="3"/>
        <v>0</v>
      </c>
    </row>
    <row r="177" spans="1:7">
      <c r="A177" s="78">
        <f>MAX($A$6:A176)+1</f>
        <v>129</v>
      </c>
      <c r="B177" s="58"/>
      <c r="C177" s="35" t="s">
        <v>72</v>
      </c>
      <c r="D177" s="34" t="s">
        <v>73</v>
      </c>
      <c r="E177" s="57">
        <v>1.8</v>
      </c>
      <c r="F177" s="56"/>
      <c r="G177" s="8">
        <f t="shared" si="3"/>
        <v>0</v>
      </c>
    </row>
    <row r="178" spans="1:7" ht="25.5">
      <c r="A178" s="78"/>
      <c r="B178" s="58"/>
      <c r="C178" s="77" t="s">
        <v>126</v>
      </c>
      <c r="D178" s="56"/>
      <c r="E178" s="96"/>
      <c r="F178" s="56"/>
      <c r="G178" s="56"/>
    </row>
    <row r="179" spans="1:7" ht="21" customHeight="1">
      <c r="A179" s="78"/>
      <c r="B179" s="58"/>
      <c r="C179" s="60" t="s">
        <v>28</v>
      </c>
      <c r="D179" s="56"/>
      <c r="E179" s="96"/>
      <c r="F179" s="56"/>
      <c r="G179" s="56"/>
    </row>
    <row r="180" spans="1:7" ht="25.5" customHeight="1">
      <c r="A180" s="78"/>
      <c r="B180" s="58"/>
      <c r="C180" s="62" t="s">
        <v>60</v>
      </c>
      <c r="D180" s="56"/>
      <c r="E180" s="96"/>
      <c r="F180" s="56"/>
      <c r="G180" s="56"/>
    </row>
    <row r="181" spans="1:7">
      <c r="A181" s="78">
        <f>MAX($A$6:A180)+1</f>
        <v>130</v>
      </c>
      <c r="B181" s="58"/>
      <c r="C181" s="35" t="s">
        <v>26</v>
      </c>
      <c r="D181" s="34" t="s">
        <v>23</v>
      </c>
      <c r="E181" s="99">
        <v>0.55100000000000005</v>
      </c>
      <c r="F181" s="56"/>
      <c r="G181" s="8">
        <f t="shared" ref="G181:G243" si="4">ROUND(E180*F181,2)</f>
        <v>0</v>
      </c>
    </row>
    <row r="182" spans="1:7" ht="15" customHeight="1">
      <c r="A182" s="78"/>
      <c r="B182" s="58"/>
      <c r="C182" s="68" t="s">
        <v>27</v>
      </c>
      <c r="D182" s="34"/>
      <c r="E182" s="57"/>
      <c r="F182" s="56"/>
      <c r="G182" s="8"/>
    </row>
    <row r="183" spans="1:7" ht="33.75">
      <c r="A183" s="78">
        <f>MAX($A$6:A182)+1</f>
        <v>131</v>
      </c>
      <c r="B183" s="58"/>
      <c r="C183" s="35" t="s">
        <v>29</v>
      </c>
      <c r="D183" s="34" t="s">
        <v>30</v>
      </c>
      <c r="E183" s="57">
        <v>7</v>
      </c>
      <c r="F183" s="56"/>
      <c r="G183" s="8">
        <f t="shared" si="4"/>
        <v>0</v>
      </c>
    </row>
    <row r="184" spans="1:7" ht="33.75">
      <c r="A184" s="78">
        <f>MAX($A$6:A183)+1</f>
        <v>132</v>
      </c>
      <c r="B184" s="58"/>
      <c r="C184" s="35" t="s">
        <v>129</v>
      </c>
      <c r="D184" s="34" t="s">
        <v>30</v>
      </c>
      <c r="E184" s="57">
        <v>2</v>
      </c>
      <c r="F184" s="56"/>
      <c r="G184" s="8">
        <f t="shared" si="4"/>
        <v>0</v>
      </c>
    </row>
    <row r="185" spans="1:7" ht="22.5">
      <c r="A185" s="78">
        <f>MAX($A$6:A184)+1</f>
        <v>133</v>
      </c>
      <c r="B185" s="58"/>
      <c r="C185" s="35" t="s">
        <v>206</v>
      </c>
      <c r="D185" s="34" t="s">
        <v>30</v>
      </c>
      <c r="E185" s="57">
        <v>3</v>
      </c>
      <c r="F185" s="56"/>
      <c r="G185" s="8">
        <f t="shared" si="4"/>
        <v>0</v>
      </c>
    </row>
    <row r="186" spans="1:7" ht="33.75">
      <c r="A186" s="78">
        <f>MAX($A$6:A185)+1</f>
        <v>134</v>
      </c>
      <c r="B186" s="58"/>
      <c r="C186" s="35" t="s">
        <v>179</v>
      </c>
      <c r="D186" s="34" t="s">
        <v>30</v>
      </c>
      <c r="E186" s="57">
        <v>1</v>
      </c>
      <c r="F186" s="56"/>
      <c r="G186" s="8">
        <f t="shared" si="4"/>
        <v>0</v>
      </c>
    </row>
    <row r="187" spans="1:7">
      <c r="A187" s="78"/>
      <c r="B187" s="58"/>
      <c r="C187" s="68" t="s">
        <v>32</v>
      </c>
      <c r="D187" s="34"/>
      <c r="E187" s="57"/>
      <c r="F187" s="56"/>
      <c r="G187" s="8"/>
    </row>
    <row r="188" spans="1:7" ht="22.5">
      <c r="A188" s="78">
        <f>MAX($A$6:A187)+1</f>
        <v>135</v>
      </c>
      <c r="B188" s="58"/>
      <c r="C188" s="35" t="s">
        <v>33</v>
      </c>
      <c r="D188" s="34" t="s">
        <v>30</v>
      </c>
      <c r="E188" s="57">
        <v>13</v>
      </c>
      <c r="F188" s="56"/>
      <c r="G188" s="8">
        <f t="shared" si="4"/>
        <v>0</v>
      </c>
    </row>
    <row r="189" spans="1:7">
      <c r="A189" s="78"/>
      <c r="B189" s="58"/>
      <c r="C189" s="68" t="s">
        <v>130</v>
      </c>
      <c r="D189" s="34"/>
      <c r="E189" s="57"/>
      <c r="F189" s="56"/>
      <c r="G189" s="8"/>
    </row>
    <row r="190" spans="1:7" ht="33.75">
      <c r="A190" s="78">
        <f>MAX($A$6:A189)+1</f>
        <v>136</v>
      </c>
      <c r="B190" s="58"/>
      <c r="C190" s="35" t="s">
        <v>131</v>
      </c>
      <c r="D190" s="34" t="s">
        <v>36</v>
      </c>
      <c r="E190" s="99">
        <v>0.51200000000000001</v>
      </c>
      <c r="F190" s="56"/>
      <c r="G190" s="8">
        <f t="shared" si="4"/>
        <v>0</v>
      </c>
    </row>
    <row r="191" spans="1:7" ht="16.5" customHeight="1">
      <c r="A191" s="78"/>
      <c r="B191" s="58"/>
      <c r="C191" s="68" t="s">
        <v>34</v>
      </c>
      <c r="D191" s="34"/>
      <c r="E191" s="57"/>
      <c r="F191" s="56"/>
      <c r="G191" s="8"/>
    </row>
    <row r="192" spans="1:7">
      <c r="A192" s="78">
        <f>MAX($A$6:A191)+1</f>
        <v>137</v>
      </c>
      <c r="B192" s="58"/>
      <c r="C192" s="35" t="s">
        <v>35</v>
      </c>
      <c r="D192" s="34" t="s">
        <v>36</v>
      </c>
      <c r="E192" s="57">
        <v>0.54</v>
      </c>
      <c r="F192" s="56"/>
      <c r="G192" s="8">
        <f t="shared" si="4"/>
        <v>0</v>
      </c>
    </row>
    <row r="193" spans="1:7" ht="22.5" customHeight="1">
      <c r="A193" s="78"/>
      <c r="B193" s="58"/>
      <c r="C193" s="63" t="s">
        <v>38</v>
      </c>
      <c r="D193" s="56"/>
      <c r="E193" s="96"/>
      <c r="F193" s="56"/>
      <c r="G193" s="56"/>
    </row>
    <row r="194" spans="1:7">
      <c r="A194" s="78"/>
      <c r="B194" s="58"/>
      <c r="C194" s="68" t="s">
        <v>165</v>
      </c>
      <c r="D194" s="56"/>
      <c r="E194" s="96"/>
      <c r="F194" s="56"/>
      <c r="G194" s="8"/>
    </row>
    <row r="195" spans="1:7">
      <c r="A195" s="78">
        <f>MAX($A$6:A194)+1</f>
        <v>138</v>
      </c>
      <c r="B195" s="58"/>
      <c r="C195" s="35" t="s">
        <v>147</v>
      </c>
      <c r="D195" s="34" t="s">
        <v>2</v>
      </c>
      <c r="E195" s="97">
        <v>63</v>
      </c>
      <c r="F195" s="56"/>
      <c r="G195" s="8">
        <f t="shared" si="4"/>
        <v>0</v>
      </c>
    </row>
    <row r="196" spans="1:7">
      <c r="A196" s="78">
        <f>MAX($A$6:A195)+1</f>
        <v>139</v>
      </c>
      <c r="B196" s="58"/>
      <c r="C196" s="35" t="s">
        <v>180</v>
      </c>
      <c r="D196" s="34" t="s">
        <v>2</v>
      </c>
      <c r="E196" s="97">
        <v>108</v>
      </c>
      <c r="F196" s="56"/>
      <c r="G196" s="8">
        <f t="shared" si="4"/>
        <v>0</v>
      </c>
    </row>
    <row r="197" spans="1:7">
      <c r="A197" s="78">
        <f>MAX($A$6:A196)+1</f>
        <v>140</v>
      </c>
      <c r="B197" s="58"/>
      <c r="C197" s="35" t="s">
        <v>39</v>
      </c>
      <c r="D197" s="34" t="s">
        <v>2</v>
      </c>
      <c r="E197" s="97">
        <v>90</v>
      </c>
      <c r="F197" s="56"/>
      <c r="G197" s="8">
        <f t="shared" si="4"/>
        <v>0</v>
      </c>
    </row>
    <row r="198" spans="1:7">
      <c r="A198" s="78">
        <f>MAX($A$6:A197)+1</f>
        <v>141</v>
      </c>
      <c r="B198" s="58"/>
      <c r="C198" s="35" t="s">
        <v>181</v>
      </c>
      <c r="D198" s="34" t="s">
        <v>2</v>
      </c>
      <c r="E198" s="97">
        <v>18</v>
      </c>
      <c r="F198" s="56"/>
      <c r="G198" s="8">
        <f t="shared" si="4"/>
        <v>0</v>
      </c>
    </row>
    <row r="199" spans="1:7">
      <c r="A199" s="78">
        <f>MAX($A$6:A198)+1</f>
        <v>142</v>
      </c>
      <c r="B199" s="58"/>
      <c r="C199" s="35" t="s">
        <v>195</v>
      </c>
      <c r="D199" s="34" t="s">
        <v>2</v>
      </c>
      <c r="E199" s="97">
        <v>272</v>
      </c>
      <c r="F199" s="56"/>
      <c r="G199" s="8">
        <f t="shared" si="4"/>
        <v>0</v>
      </c>
    </row>
    <row r="200" spans="1:7">
      <c r="A200" s="78"/>
      <c r="B200" s="58"/>
      <c r="C200" s="68" t="s">
        <v>150</v>
      </c>
      <c r="D200" s="34"/>
      <c r="E200" s="97"/>
      <c r="F200" s="56"/>
      <c r="G200" s="8"/>
    </row>
    <row r="201" spans="1:7">
      <c r="A201" s="78">
        <f>MAX($A$6:A200)+1</f>
        <v>143</v>
      </c>
      <c r="B201" s="58"/>
      <c r="C201" s="35" t="s">
        <v>41</v>
      </c>
      <c r="D201" s="34" t="s">
        <v>42</v>
      </c>
      <c r="E201" s="97">
        <v>1</v>
      </c>
      <c r="F201" s="56"/>
      <c r="G201" s="8">
        <f t="shared" si="4"/>
        <v>0</v>
      </c>
    </row>
    <row r="202" spans="1:7">
      <c r="A202" s="78">
        <f>MAX($A$6:A201)+1</f>
        <v>144</v>
      </c>
      <c r="B202" s="58"/>
      <c r="C202" s="35" t="s">
        <v>207</v>
      </c>
      <c r="D202" s="34" t="s">
        <v>4</v>
      </c>
      <c r="E202" s="97">
        <v>20</v>
      </c>
      <c r="F202" s="56"/>
      <c r="G202" s="8">
        <f t="shared" si="4"/>
        <v>0</v>
      </c>
    </row>
    <row r="203" spans="1:7">
      <c r="A203" s="78">
        <f>MAX($A$6:A202)+1</f>
        <v>145</v>
      </c>
      <c r="B203" s="58"/>
      <c r="C203" s="35" t="s">
        <v>208</v>
      </c>
      <c r="D203" s="34" t="s">
        <v>4</v>
      </c>
      <c r="E203" s="97">
        <v>20</v>
      </c>
      <c r="F203" s="56"/>
      <c r="G203" s="8">
        <f t="shared" si="4"/>
        <v>0</v>
      </c>
    </row>
    <row r="204" spans="1:7">
      <c r="A204" s="78">
        <f>MAX($A$6:A203)+1</f>
        <v>146</v>
      </c>
      <c r="B204" s="58"/>
      <c r="C204" s="35" t="s">
        <v>43</v>
      </c>
      <c r="D204" s="34" t="s">
        <v>44</v>
      </c>
      <c r="E204" s="97">
        <v>5</v>
      </c>
      <c r="F204" s="56"/>
      <c r="G204" s="8">
        <f t="shared" si="4"/>
        <v>0</v>
      </c>
    </row>
    <row r="205" spans="1:7">
      <c r="A205" s="78">
        <f>MAX($A$6:A204)+1</f>
        <v>147</v>
      </c>
      <c r="B205" s="58"/>
      <c r="C205" s="35" t="s">
        <v>182</v>
      </c>
      <c r="D205" s="34" t="s">
        <v>44</v>
      </c>
      <c r="E205" s="97">
        <v>1</v>
      </c>
      <c r="F205" s="56"/>
      <c r="G205" s="8">
        <f t="shared" si="4"/>
        <v>0</v>
      </c>
    </row>
    <row r="206" spans="1:7">
      <c r="A206" s="78">
        <f>MAX($A$6:A205)+1</f>
        <v>148</v>
      </c>
      <c r="B206" s="58"/>
      <c r="C206" s="35" t="s">
        <v>45</v>
      </c>
      <c r="D206" s="34" t="s">
        <v>44</v>
      </c>
      <c r="E206" s="97">
        <v>5</v>
      </c>
      <c r="F206" s="56"/>
      <c r="G206" s="8">
        <f t="shared" si="4"/>
        <v>0</v>
      </c>
    </row>
    <row r="207" spans="1:7">
      <c r="A207" s="78">
        <f>MAX($A$6:A206)+1</f>
        <v>149</v>
      </c>
      <c r="B207" s="58"/>
      <c r="C207" s="35" t="s">
        <v>46</v>
      </c>
      <c r="D207" s="34" t="s">
        <v>4</v>
      </c>
      <c r="E207" s="97">
        <v>7</v>
      </c>
      <c r="F207" s="56"/>
      <c r="G207" s="8">
        <f t="shared" si="4"/>
        <v>0</v>
      </c>
    </row>
    <row r="208" spans="1:7">
      <c r="A208" s="78"/>
      <c r="B208" s="58"/>
      <c r="C208" s="68" t="s">
        <v>151</v>
      </c>
      <c r="D208" s="34"/>
      <c r="E208" s="97"/>
      <c r="F208" s="56"/>
      <c r="G208" s="8"/>
    </row>
    <row r="209" spans="1:7">
      <c r="A209" s="78">
        <f>MAX($A$6:A208)+1</f>
        <v>150</v>
      </c>
      <c r="B209" s="58"/>
      <c r="C209" s="35" t="s">
        <v>183</v>
      </c>
      <c r="D209" s="34" t="s">
        <v>4</v>
      </c>
      <c r="E209" s="97">
        <v>1</v>
      </c>
      <c r="F209" s="56"/>
      <c r="G209" s="8">
        <f t="shared" si="4"/>
        <v>0</v>
      </c>
    </row>
    <row r="210" spans="1:7">
      <c r="A210" s="78">
        <f>MAX($A$6:A209)+1</f>
        <v>151</v>
      </c>
      <c r="B210" s="58"/>
      <c r="C210" s="35" t="s">
        <v>49</v>
      </c>
      <c r="D210" s="34" t="s">
        <v>4</v>
      </c>
      <c r="E210" s="97">
        <v>7</v>
      </c>
      <c r="F210" s="56"/>
      <c r="G210" s="8">
        <f t="shared" si="4"/>
        <v>0</v>
      </c>
    </row>
    <row r="211" spans="1:7">
      <c r="A211" s="78">
        <f>MAX($A$6:A210)+1</f>
        <v>152</v>
      </c>
      <c r="B211" s="58"/>
      <c r="C211" s="35" t="s">
        <v>152</v>
      </c>
      <c r="D211" s="34" t="s">
        <v>4</v>
      </c>
      <c r="E211" s="97">
        <v>2</v>
      </c>
      <c r="F211" s="56"/>
      <c r="G211" s="8">
        <f t="shared" si="4"/>
        <v>0</v>
      </c>
    </row>
    <row r="212" spans="1:7">
      <c r="A212" s="78">
        <f>MAX($A$6:A211)+1</f>
        <v>153</v>
      </c>
      <c r="B212" s="58"/>
      <c r="C212" s="35" t="s">
        <v>184</v>
      </c>
      <c r="D212" s="34" t="s">
        <v>4</v>
      </c>
      <c r="E212" s="97">
        <v>3</v>
      </c>
      <c r="F212" s="56"/>
      <c r="G212" s="8">
        <f t="shared" si="4"/>
        <v>0</v>
      </c>
    </row>
    <row r="213" spans="1:7">
      <c r="A213" s="78"/>
      <c r="B213" s="58"/>
      <c r="C213" s="68" t="s">
        <v>153</v>
      </c>
      <c r="D213" s="34"/>
      <c r="E213" s="97"/>
      <c r="F213" s="56"/>
      <c r="G213" s="8"/>
    </row>
    <row r="214" spans="1:7">
      <c r="A214" s="78">
        <f>MAX($A$6:A213)+1</f>
        <v>154</v>
      </c>
      <c r="B214" s="58"/>
      <c r="C214" s="35" t="s">
        <v>154</v>
      </c>
      <c r="D214" s="34" t="s">
        <v>155</v>
      </c>
      <c r="E214" s="97">
        <v>52</v>
      </c>
      <c r="F214" s="56"/>
      <c r="G214" s="8">
        <f t="shared" si="4"/>
        <v>0</v>
      </c>
    </row>
    <row r="215" spans="1:7">
      <c r="A215" s="78"/>
      <c r="B215" s="58"/>
      <c r="C215" s="68" t="s">
        <v>156</v>
      </c>
      <c r="D215" s="34"/>
      <c r="E215" s="97"/>
      <c r="F215" s="56"/>
      <c r="G215" s="8"/>
    </row>
    <row r="216" spans="1:7">
      <c r="A216" s="78">
        <f>MAX($A$6:A215)+1</f>
        <v>155</v>
      </c>
      <c r="B216" s="58"/>
      <c r="C216" s="35" t="s">
        <v>50</v>
      </c>
      <c r="D216" s="34" t="s">
        <v>4</v>
      </c>
      <c r="E216" s="97">
        <v>6</v>
      </c>
      <c r="F216" s="56"/>
      <c r="G216" s="8">
        <f t="shared" si="4"/>
        <v>0</v>
      </c>
    </row>
    <row r="217" spans="1:7" ht="23.25" customHeight="1">
      <c r="A217" s="78"/>
      <c r="B217" s="58"/>
      <c r="C217" s="60" t="s">
        <v>51</v>
      </c>
      <c r="D217" s="56"/>
      <c r="E217" s="96"/>
      <c r="F217" s="56"/>
      <c r="G217" s="8"/>
    </row>
    <row r="218" spans="1:7" ht="22.5" customHeight="1">
      <c r="A218" s="78"/>
      <c r="B218" s="58"/>
      <c r="C218" s="63" t="s">
        <v>60</v>
      </c>
      <c r="D218" s="56"/>
      <c r="E218" s="96"/>
      <c r="F218" s="56"/>
      <c r="G218" s="8"/>
    </row>
    <row r="219" spans="1:7">
      <c r="A219" s="78">
        <f>MAX($A$6:A218)+1</f>
        <v>156</v>
      </c>
      <c r="B219" s="58"/>
      <c r="C219" s="35" t="s">
        <v>52</v>
      </c>
      <c r="D219" s="34" t="s">
        <v>2</v>
      </c>
      <c r="E219" s="97">
        <v>119</v>
      </c>
      <c r="F219" s="56"/>
      <c r="G219" s="8">
        <f t="shared" si="4"/>
        <v>0</v>
      </c>
    </row>
    <row r="220" spans="1:7">
      <c r="A220" s="78">
        <f>MAX($A$6:A219)+1</f>
        <v>157</v>
      </c>
      <c r="B220" s="58"/>
      <c r="C220" s="35" t="s">
        <v>53</v>
      </c>
      <c r="D220" s="34" t="s">
        <v>166</v>
      </c>
      <c r="E220" s="97">
        <v>1.86</v>
      </c>
      <c r="F220" s="56"/>
      <c r="G220" s="8">
        <f t="shared" si="4"/>
        <v>0</v>
      </c>
    </row>
    <row r="221" spans="1:7">
      <c r="A221" s="78">
        <f>MAX($A$6:A220)+1</f>
        <v>158</v>
      </c>
      <c r="B221" s="58"/>
      <c r="C221" s="35" t="s">
        <v>55</v>
      </c>
      <c r="D221" s="34" t="s">
        <v>4</v>
      </c>
      <c r="E221" s="97">
        <v>2</v>
      </c>
      <c r="F221" s="56"/>
      <c r="G221" s="8">
        <f t="shared" si="4"/>
        <v>0</v>
      </c>
    </row>
    <row r="222" spans="1:7">
      <c r="A222" s="78">
        <f>MAX($A$6:A221)+1</f>
        <v>159</v>
      </c>
      <c r="B222" s="58"/>
      <c r="C222" s="35" t="s">
        <v>56</v>
      </c>
      <c r="D222" s="34" t="s">
        <v>2</v>
      </c>
      <c r="E222" s="97">
        <v>10</v>
      </c>
      <c r="F222" s="56"/>
      <c r="G222" s="8">
        <f t="shared" si="4"/>
        <v>0</v>
      </c>
    </row>
    <row r="223" spans="1:7" ht="33.75">
      <c r="A223" s="78">
        <f>MAX($A$6:A222)+1</f>
        <v>160</v>
      </c>
      <c r="B223" s="58"/>
      <c r="C223" s="35" t="s">
        <v>185</v>
      </c>
      <c r="D223" s="34" t="s">
        <v>4</v>
      </c>
      <c r="E223" s="97">
        <v>1</v>
      </c>
      <c r="F223" s="56"/>
      <c r="G223" s="8">
        <f t="shared" si="4"/>
        <v>0</v>
      </c>
    </row>
    <row r="224" spans="1:7" ht="22.5">
      <c r="A224" s="78">
        <f>MAX($A$6:A223)+1</f>
        <v>161</v>
      </c>
      <c r="B224" s="58"/>
      <c r="C224" s="35" t="s">
        <v>168</v>
      </c>
      <c r="D224" s="34" t="s">
        <v>4</v>
      </c>
      <c r="E224" s="97">
        <v>1</v>
      </c>
      <c r="F224" s="56"/>
      <c r="G224" s="8">
        <f t="shared" si="4"/>
        <v>0</v>
      </c>
    </row>
    <row r="225" spans="1:7">
      <c r="A225" s="78"/>
      <c r="B225" s="58"/>
      <c r="C225" s="68" t="s">
        <v>37</v>
      </c>
      <c r="D225" s="34"/>
      <c r="E225" s="97"/>
      <c r="F225" s="56"/>
      <c r="G225" s="8"/>
    </row>
    <row r="226" spans="1:7">
      <c r="A226" s="78">
        <f>MAX($A$6:A225)+1</f>
        <v>162</v>
      </c>
      <c r="B226" s="58"/>
      <c r="C226" s="35" t="s">
        <v>169</v>
      </c>
      <c r="D226" s="34" t="s">
        <v>4</v>
      </c>
      <c r="E226" s="97">
        <v>1</v>
      </c>
      <c r="F226" s="56"/>
      <c r="G226" s="8">
        <f t="shared" si="4"/>
        <v>0</v>
      </c>
    </row>
    <row r="227" spans="1:7">
      <c r="A227" s="78">
        <f>MAX($A$6:A226)+1</f>
        <v>163</v>
      </c>
      <c r="B227" s="58"/>
      <c r="C227" s="35" t="s">
        <v>57</v>
      </c>
      <c r="D227" s="34" t="s">
        <v>4</v>
      </c>
      <c r="E227" s="97">
        <v>3</v>
      </c>
      <c r="F227" s="56"/>
      <c r="G227" s="8">
        <f t="shared" si="4"/>
        <v>0</v>
      </c>
    </row>
    <row r="228" spans="1:7">
      <c r="A228" s="78">
        <f>MAX($A$6:A227)+1</f>
        <v>164</v>
      </c>
      <c r="B228" s="58"/>
      <c r="C228" s="35" t="s">
        <v>58</v>
      </c>
      <c r="D228" s="34" t="s">
        <v>4</v>
      </c>
      <c r="E228" s="97">
        <v>1</v>
      </c>
      <c r="F228" s="56"/>
      <c r="G228" s="8">
        <f t="shared" si="4"/>
        <v>0</v>
      </c>
    </row>
    <row r="229" spans="1:7">
      <c r="A229" s="78">
        <f>MAX($A$6:A228)+1</f>
        <v>165</v>
      </c>
      <c r="B229" s="58"/>
      <c r="C229" s="35" t="s">
        <v>59</v>
      </c>
      <c r="D229" s="34" t="s">
        <v>2</v>
      </c>
      <c r="E229" s="97">
        <v>25</v>
      </c>
      <c r="F229" s="56"/>
      <c r="G229" s="8">
        <f t="shared" si="4"/>
        <v>0</v>
      </c>
    </row>
    <row r="230" spans="1:7">
      <c r="A230" s="78"/>
      <c r="B230" s="58"/>
      <c r="C230" s="68" t="s">
        <v>24</v>
      </c>
      <c r="D230" s="34"/>
      <c r="E230" s="97"/>
      <c r="F230" s="56"/>
      <c r="G230" s="8"/>
    </row>
    <row r="231" spans="1:7" ht="22.5">
      <c r="A231" s="78">
        <f>MAX($A$6:A230)+1</f>
        <v>166</v>
      </c>
      <c r="B231" s="58"/>
      <c r="C231" s="35" t="s">
        <v>202</v>
      </c>
      <c r="D231" s="34" t="s">
        <v>4</v>
      </c>
      <c r="E231" s="97">
        <v>1</v>
      </c>
      <c r="F231" s="56"/>
      <c r="G231" s="8">
        <f t="shared" si="4"/>
        <v>0</v>
      </c>
    </row>
    <row r="232" spans="1:7" ht="22.5">
      <c r="A232" s="78">
        <f>MAX($A$6:A231)+1</f>
        <v>167</v>
      </c>
      <c r="B232" s="58"/>
      <c r="C232" s="35" t="s">
        <v>170</v>
      </c>
      <c r="D232" s="34" t="s">
        <v>4</v>
      </c>
      <c r="E232" s="97">
        <v>1</v>
      </c>
      <c r="F232" s="56"/>
      <c r="G232" s="8">
        <f t="shared" si="4"/>
        <v>0</v>
      </c>
    </row>
    <row r="233" spans="1:7" ht="33.75">
      <c r="A233" s="78">
        <f>MAX($A$6:A232)+1</f>
        <v>168</v>
      </c>
      <c r="B233" s="58"/>
      <c r="C233" s="35" t="s">
        <v>203</v>
      </c>
      <c r="D233" s="34" t="s">
        <v>4</v>
      </c>
      <c r="E233" s="97">
        <v>1</v>
      </c>
      <c r="F233" s="56"/>
      <c r="G233" s="8">
        <f t="shared" si="4"/>
        <v>0</v>
      </c>
    </row>
    <row r="234" spans="1:7" ht="21.75" customHeight="1">
      <c r="A234" s="78"/>
      <c r="B234" s="58"/>
      <c r="C234" s="63" t="s">
        <v>38</v>
      </c>
      <c r="D234" s="56"/>
      <c r="E234" s="96"/>
      <c r="F234" s="56"/>
      <c r="G234" s="8"/>
    </row>
    <row r="235" spans="1:7">
      <c r="A235" s="78">
        <f>MAX($A$6:A234)+1</f>
        <v>169</v>
      </c>
      <c r="B235" s="58"/>
      <c r="C235" s="35" t="s">
        <v>61</v>
      </c>
      <c r="D235" s="34" t="s">
        <v>4</v>
      </c>
      <c r="E235" s="97">
        <v>17</v>
      </c>
      <c r="F235" s="56"/>
      <c r="G235" s="8">
        <f t="shared" si="4"/>
        <v>0</v>
      </c>
    </row>
    <row r="236" spans="1:7">
      <c r="A236" s="78">
        <f>MAX($A$6:A235)+1</f>
        <v>170</v>
      </c>
      <c r="B236" s="58"/>
      <c r="C236" s="35" t="s">
        <v>62</v>
      </c>
      <c r="D236" s="34" t="s">
        <v>4</v>
      </c>
      <c r="E236" s="97">
        <v>10</v>
      </c>
      <c r="F236" s="56"/>
      <c r="G236" s="8">
        <f t="shared" si="4"/>
        <v>0</v>
      </c>
    </row>
    <row r="237" spans="1:7">
      <c r="A237" s="78">
        <f>MAX($A$6:A236)+1</f>
        <v>171</v>
      </c>
      <c r="B237" s="58"/>
      <c r="C237" s="35" t="s">
        <v>63</v>
      </c>
      <c r="D237" s="34" t="s">
        <v>4</v>
      </c>
      <c r="E237" s="97">
        <v>2</v>
      </c>
      <c r="F237" s="56"/>
      <c r="G237" s="8">
        <f t="shared" si="4"/>
        <v>0</v>
      </c>
    </row>
    <row r="238" spans="1:7">
      <c r="A238" s="78">
        <f>MAX($A$6:A237)+1</f>
        <v>172</v>
      </c>
      <c r="B238" s="58"/>
      <c r="C238" s="35" t="s">
        <v>204</v>
      </c>
      <c r="D238" s="34" t="s">
        <v>73</v>
      </c>
      <c r="E238" s="97">
        <v>0.6</v>
      </c>
      <c r="F238" s="56"/>
      <c r="G238" s="8">
        <f t="shared" si="4"/>
        <v>0</v>
      </c>
    </row>
    <row r="239" spans="1:7">
      <c r="A239" s="78">
        <f>MAX($A$6:A238)+1</f>
        <v>173</v>
      </c>
      <c r="B239" s="58"/>
      <c r="C239" s="35" t="s">
        <v>171</v>
      </c>
      <c r="D239" s="34" t="s">
        <v>4</v>
      </c>
      <c r="E239" s="97">
        <v>4</v>
      </c>
      <c r="F239" s="56"/>
      <c r="G239" s="8">
        <f t="shared" si="4"/>
        <v>0</v>
      </c>
    </row>
    <row r="240" spans="1:7">
      <c r="A240" s="78">
        <f>MAX($A$6:A239)+1</f>
        <v>174</v>
      </c>
      <c r="B240" s="58"/>
      <c r="C240" s="35" t="s">
        <v>64</v>
      </c>
      <c r="D240" s="34" t="s">
        <v>4</v>
      </c>
      <c r="E240" s="97">
        <v>1</v>
      </c>
      <c r="F240" s="56"/>
      <c r="G240" s="8">
        <f t="shared" si="4"/>
        <v>0</v>
      </c>
    </row>
    <row r="241" spans="1:7">
      <c r="A241" s="78">
        <f>MAX($A$6:A240)+1</f>
        <v>175</v>
      </c>
      <c r="B241" s="58"/>
      <c r="C241" s="35" t="s">
        <v>65</v>
      </c>
      <c r="D241" s="34" t="s">
        <v>4</v>
      </c>
      <c r="E241" s="97">
        <v>0.2</v>
      </c>
      <c r="F241" s="56"/>
      <c r="G241" s="8">
        <f t="shared" si="4"/>
        <v>0</v>
      </c>
    </row>
    <row r="242" spans="1:7">
      <c r="A242" s="78">
        <f>MAX($A$6:A241)+1</f>
        <v>176</v>
      </c>
      <c r="B242" s="58"/>
      <c r="C242" s="35" t="s">
        <v>174</v>
      </c>
      <c r="D242" s="34" t="s">
        <v>4</v>
      </c>
      <c r="E242" s="97">
        <v>1</v>
      </c>
      <c r="F242" s="56"/>
      <c r="G242" s="8">
        <f t="shared" si="4"/>
        <v>0</v>
      </c>
    </row>
    <row r="243" spans="1:7">
      <c r="A243" s="78">
        <f>MAX($A$6:A242)+1</f>
        <v>177</v>
      </c>
      <c r="B243" s="58"/>
      <c r="C243" s="35" t="s">
        <v>186</v>
      </c>
      <c r="D243" s="34" t="s">
        <v>4</v>
      </c>
      <c r="E243" s="97">
        <v>1</v>
      </c>
      <c r="F243" s="56"/>
      <c r="G243" s="8">
        <f t="shared" si="4"/>
        <v>0</v>
      </c>
    </row>
    <row r="244" spans="1:7">
      <c r="A244" s="78">
        <f>MAX($A$6:A243)+1</f>
        <v>178</v>
      </c>
      <c r="B244" s="58"/>
      <c r="C244" s="35" t="s">
        <v>187</v>
      </c>
      <c r="D244" s="34" t="s">
        <v>4</v>
      </c>
      <c r="E244" s="97">
        <v>3</v>
      </c>
      <c r="F244" s="56"/>
      <c r="G244" s="8">
        <f t="shared" ref="G244:G251" si="5">ROUND(E243*F244,2)</f>
        <v>0</v>
      </c>
    </row>
    <row r="245" spans="1:7">
      <c r="A245" s="78">
        <f>MAX($A$6:A244)+1</f>
        <v>179</v>
      </c>
      <c r="B245" s="58"/>
      <c r="C245" s="35" t="s">
        <v>176</v>
      </c>
      <c r="D245" s="34" t="s">
        <v>177</v>
      </c>
      <c r="E245" s="97">
        <v>20</v>
      </c>
      <c r="F245" s="56"/>
      <c r="G245" s="8">
        <f t="shared" si="5"/>
        <v>0</v>
      </c>
    </row>
    <row r="246" spans="1:7">
      <c r="A246" s="78">
        <f>MAX($A$6:A245)+1</f>
        <v>180</v>
      </c>
      <c r="B246" s="58"/>
      <c r="C246" s="35" t="s">
        <v>67</v>
      </c>
      <c r="D246" s="34" t="s">
        <v>4</v>
      </c>
      <c r="E246" s="97">
        <v>2</v>
      </c>
      <c r="F246" s="56"/>
      <c r="G246" s="8">
        <f t="shared" si="5"/>
        <v>0</v>
      </c>
    </row>
    <row r="247" spans="1:7">
      <c r="A247" s="78">
        <f>MAX($A$6:A246)+1</f>
        <v>181</v>
      </c>
      <c r="B247" s="58"/>
      <c r="C247" s="35" t="s">
        <v>68</v>
      </c>
      <c r="D247" s="34" t="s">
        <v>4</v>
      </c>
      <c r="E247" s="97">
        <v>6</v>
      </c>
      <c r="F247" s="56"/>
      <c r="G247" s="8">
        <f t="shared" si="5"/>
        <v>0</v>
      </c>
    </row>
    <row r="248" spans="1:7">
      <c r="A248" s="78">
        <f>MAX($A$6:A247)+1</f>
        <v>182</v>
      </c>
      <c r="B248" s="58"/>
      <c r="C248" s="35" t="s">
        <v>69</v>
      </c>
      <c r="D248" s="34" t="s">
        <v>4</v>
      </c>
      <c r="E248" s="97">
        <v>2</v>
      </c>
      <c r="F248" s="56"/>
      <c r="G248" s="8">
        <f t="shared" si="5"/>
        <v>0</v>
      </c>
    </row>
    <row r="249" spans="1:7">
      <c r="A249" s="78">
        <f>MAX($A$6:A248)+1</f>
        <v>183</v>
      </c>
      <c r="B249" s="58"/>
      <c r="C249" s="35" t="s">
        <v>70</v>
      </c>
      <c r="D249" s="34" t="s">
        <v>4</v>
      </c>
      <c r="E249" s="97">
        <v>2</v>
      </c>
      <c r="F249" s="56"/>
      <c r="G249" s="8">
        <f t="shared" si="5"/>
        <v>0</v>
      </c>
    </row>
    <row r="250" spans="1:7">
      <c r="A250" s="78">
        <f>MAX($A$6:A249)+1</f>
        <v>184</v>
      </c>
      <c r="B250" s="58"/>
      <c r="C250" s="35" t="s">
        <v>71</v>
      </c>
      <c r="D250" s="34" t="s">
        <v>4</v>
      </c>
      <c r="E250" s="97">
        <v>4</v>
      </c>
      <c r="F250" s="56"/>
      <c r="G250" s="8">
        <f t="shared" si="5"/>
        <v>0</v>
      </c>
    </row>
    <row r="251" spans="1:7">
      <c r="A251" s="78">
        <f>MAX($A$6:A250)+1</f>
        <v>185</v>
      </c>
      <c r="B251" s="58"/>
      <c r="C251" s="35" t="s">
        <v>72</v>
      </c>
      <c r="D251" s="34" t="s">
        <v>73</v>
      </c>
      <c r="E251" s="97">
        <v>1.8</v>
      </c>
      <c r="F251" s="56"/>
      <c r="G251" s="8">
        <f t="shared" si="5"/>
        <v>0</v>
      </c>
    </row>
    <row r="252" spans="1:7">
      <c r="C252" s="3"/>
      <c r="D252" s="1"/>
      <c r="E252" s="98"/>
      <c r="F252" s="16" t="s">
        <v>18</v>
      </c>
      <c r="G252" s="76">
        <f>ROUND(SUM(G90:G251),2)</f>
        <v>0</v>
      </c>
    </row>
    <row r="253" spans="1:7">
      <c r="C253" s="3"/>
      <c r="D253" s="1"/>
      <c r="E253" s="98"/>
      <c r="F253" s="16" t="s">
        <v>16</v>
      </c>
      <c r="G253" s="14">
        <f>ROUND(G252*5%,2)</f>
        <v>0</v>
      </c>
    </row>
    <row r="254" spans="1:7">
      <c r="A254" s="6"/>
      <c r="B254" s="6"/>
      <c r="C254" s="3"/>
      <c r="D254" s="1"/>
      <c r="E254" s="98"/>
      <c r="F254" s="17" t="s">
        <v>19</v>
      </c>
      <c r="G254" s="15">
        <f>SUM(G252:G253)</f>
        <v>0</v>
      </c>
    </row>
    <row r="255" spans="1:7">
      <c r="A255" s="6"/>
      <c r="B255" s="6"/>
      <c r="C255" s="2"/>
      <c r="D255" s="1"/>
      <c r="E255" s="98"/>
      <c r="F255" s="17" t="s">
        <v>20</v>
      </c>
      <c r="G255" s="15">
        <f>SUM(G254:G254)</f>
        <v>0</v>
      </c>
    </row>
  </sheetData>
  <autoFilter ref="A3:G88"/>
  <mergeCells count="1">
    <mergeCell ref="A1:G1"/>
  </mergeCells>
  <phoneticPr fontId="0" type="noConversion"/>
  <printOptions horizontalCentered="1"/>
  <pageMargins left="0.55118110236220474" right="0.15748031496062992" top="0.39370078740157483" bottom="0.74803149606299213" header="0.27559055118110237" footer="0.27559055118110237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8"/>
  <sheetViews>
    <sheetView workbookViewId="0">
      <selection activeCell="B19" sqref="B19"/>
    </sheetView>
  </sheetViews>
  <sheetFormatPr defaultRowHeight="15"/>
  <cols>
    <col min="1" max="1" width="10.42578125" customWidth="1"/>
    <col min="2" max="2" width="47.5703125" customWidth="1"/>
    <col min="3" max="3" width="16.140625" customWidth="1"/>
  </cols>
  <sheetData>
    <row r="1" spans="1:3" ht="65.25" customHeight="1">
      <c r="A1" s="85" t="s">
        <v>191</v>
      </c>
      <c r="B1" s="85"/>
      <c r="C1" s="85"/>
    </row>
    <row r="2" spans="1:3">
      <c r="A2" s="18"/>
      <c r="B2" s="18"/>
      <c r="C2" s="19"/>
    </row>
    <row r="3" spans="1:3" ht="25.5">
      <c r="A3" s="90" t="str">
        <f>DARBU_IZMAKSAS!A1</f>
        <v>Lielās ielas rekonstrukcija</v>
      </c>
      <c r="B3" s="91"/>
      <c r="C3" s="32" t="s">
        <v>12</v>
      </c>
    </row>
    <row r="4" spans="1:3">
      <c r="A4" s="88" t="str">
        <f>DARBU_IZMAKSAS!A4</f>
        <v>Ceļu sadaļa</v>
      </c>
      <c r="B4" s="89"/>
      <c r="C4" s="29">
        <f>DARBU_IZMAKSAS!G83</f>
        <v>0</v>
      </c>
    </row>
    <row r="5" spans="1:3">
      <c r="A5" s="88" t="str">
        <f>DARBU_IZMAKSAS!A88:G88</f>
        <v>Vājstrāvas, ārējie tīkli</v>
      </c>
      <c r="B5" s="89"/>
      <c r="C5" s="29">
        <f>DARBU_IZMAKSAS!G252</f>
        <v>0</v>
      </c>
    </row>
    <row r="6" spans="1:3" ht="15" customHeight="1">
      <c r="A6" s="86" t="s">
        <v>8</v>
      </c>
      <c r="B6" s="87"/>
      <c r="C6" s="30">
        <f>ROUND(SUM(C4:C5),2)</f>
        <v>0</v>
      </c>
    </row>
    <row r="7" spans="1:3">
      <c r="A7" s="83" t="s">
        <v>16</v>
      </c>
      <c r="B7" s="84"/>
      <c r="C7" s="29">
        <f>ROUND(C6*5%,2)</f>
        <v>0</v>
      </c>
    </row>
    <row r="8" spans="1:3">
      <c r="A8" s="83" t="s">
        <v>9</v>
      </c>
      <c r="B8" s="84"/>
      <c r="C8" s="31">
        <f>ROUND(SUM(C6:C7),2)</f>
        <v>0</v>
      </c>
    </row>
    <row r="9" spans="1:3">
      <c r="A9" s="83" t="s">
        <v>10</v>
      </c>
      <c r="B9" s="84"/>
      <c r="C9" s="31">
        <f>ROUND(C8*21%,2)</f>
        <v>0</v>
      </c>
    </row>
    <row r="10" spans="1:3">
      <c r="A10" s="83" t="s">
        <v>11</v>
      </c>
      <c r="B10" s="84"/>
      <c r="C10" s="30">
        <f>ROUND(SUM(C8:C9),2)</f>
        <v>0</v>
      </c>
    </row>
    <row r="11" spans="1:3">
      <c r="A11" s="20"/>
      <c r="B11" s="21"/>
      <c r="C11" s="22"/>
    </row>
    <row r="12" spans="1:3">
      <c r="B12" s="23" t="s">
        <v>13</v>
      </c>
      <c r="C12" s="24"/>
    </row>
    <row r="13" spans="1:3">
      <c r="B13" s="25"/>
      <c r="C13" s="26" t="s">
        <v>14</v>
      </c>
    </row>
    <row r="14" spans="1:3">
      <c r="B14" s="27"/>
      <c r="C14" s="28"/>
    </row>
    <row r="15" spans="1:3">
      <c r="B15" s="20"/>
      <c r="C15" s="21"/>
    </row>
    <row r="16" spans="1:3">
      <c r="B16" s="23" t="s">
        <v>15</v>
      </c>
      <c r="C16" s="24"/>
    </row>
    <row r="17" spans="1:3">
      <c r="B17" s="25"/>
      <c r="C17" s="26" t="s">
        <v>14</v>
      </c>
    </row>
    <row r="18" spans="1:3">
      <c r="A18" s="20"/>
      <c r="B18" s="21"/>
      <c r="C18" s="22"/>
    </row>
  </sheetData>
  <mergeCells count="9">
    <mergeCell ref="A10:B10"/>
    <mergeCell ref="A1:C1"/>
    <mergeCell ref="A6:B6"/>
    <mergeCell ref="A7:B7"/>
    <mergeCell ref="A8:B8"/>
    <mergeCell ref="A9:B9"/>
    <mergeCell ref="A4:B4"/>
    <mergeCell ref="A3:B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DARBU_IZMAKSAS</vt:lpstr>
      <vt:lpstr>KOPSAVILKUMS</vt:lpstr>
      <vt:lpstr>DARBU_IZMAKSAS!Print_Titles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Jurijs</dc:creator>
  <cp:lastModifiedBy>IngaG</cp:lastModifiedBy>
  <cp:lastPrinted>2015-03-09T13:42:21Z</cp:lastPrinted>
  <dcterms:created xsi:type="dcterms:W3CDTF">2015-01-09T12:09:27Z</dcterms:created>
  <dcterms:modified xsi:type="dcterms:W3CDTF">2015-03-20T08:10:43Z</dcterms:modified>
</cp:coreProperties>
</file>