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3935" activeTab="1"/>
  </bookViews>
  <sheets>
    <sheet name="Buvn_koptame" sheetId="5" r:id="rId1"/>
    <sheet name="Iekškvartāli" sheetId="3" r:id="rId2"/>
  </sheets>
  <definedNames>
    <definedName name="_xlnm._FilterDatabase" localSheetId="1" hidden="1">Iekškvartāli!$A$1:$F$111</definedName>
    <definedName name="_xlnm.Print_Titles" localSheetId="1">Iekškvartāli!$1:$1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9" i="3" l="1"/>
  <c r="F108" i="3"/>
  <c r="F107" i="3"/>
  <c r="F106" i="3"/>
  <c r="F105" i="3"/>
  <c r="F104" i="3"/>
  <c r="F103" i="3"/>
  <c r="F102" i="3"/>
  <c r="F101" i="3"/>
  <c r="F100" i="3"/>
  <c r="F99" i="3"/>
  <c r="F98" i="3"/>
  <c r="F97" i="3"/>
  <c r="F95" i="3"/>
  <c r="F94" i="3"/>
  <c r="F93" i="3"/>
  <c r="F92" i="3"/>
  <c r="F91" i="3"/>
  <c r="F90" i="3"/>
  <c r="F89" i="3"/>
  <c r="F86" i="3"/>
  <c r="F85" i="3"/>
  <c r="F84" i="3"/>
  <c r="F83" i="3"/>
  <c r="F82" i="3"/>
  <c r="F81" i="3"/>
  <c r="F80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59" i="3"/>
  <c r="F58" i="3"/>
  <c r="F57" i="3"/>
  <c r="F55" i="3"/>
  <c r="F53" i="3"/>
  <c r="F52" i="3"/>
  <c r="F51" i="3"/>
  <c r="F50" i="3"/>
  <c r="F48" i="3"/>
  <c r="F44" i="3"/>
  <c r="F39" i="3"/>
  <c r="F37" i="3"/>
  <c r="F36" i="3"/>
  <c r="F35" i="3"/>
  <c r="F34" i="3"/>
  <c r="F33" i="3"/>
  <c r="F32" i="3"/>
  <c r="F30" i="3"/>
  <c r="F27" i="3"/>
  <c r="F26" i="3"/>
  <c r="F24" i="3"/>
  <c r="F21" i="3"/>
  <c r="F20" i="3"/>
  <c r="F17" i="3"/>
  <c r="F16" i="3"/>
  <c r="F14" i="3"/>
  <c r="F13" i="3"/>
  <c r="F12" i="3"/>
  <c r="F11" i="3"/>
  <c r="F10" i="3"/>
  <c r="F8" i="3"/>
  <c r="F7" i="3"/>
  <c r="F6" i="3"/>
  <c r="F5" i="3"/>
  <c r="D47" i="3"/>
  <c r="D46" i="3" s="1"/>
  <c r="F46" i="3" s="1"/>
  <c r="D43" i="3"/>
  <c r="D42" i="3" s="1"/>
  <c r="D41" i="3" s="1"/>
  <c r="D40" i="3" s="1"/>
  <c r="F40" i="3" s="1"/>
  <c r="D30" i="3"/>
  <c r="D29" i="3" s="1"/>
  <c r="F29" i="3" s="1"/>
  <c r="D23" i="3"/>
  <c r="F23" i="3" s="1"/>
  <c r="D22" i="3"/>
  <c r="F22" i="3" s="1"/>
  <c r="F41" i="3" l="1"/>
  <c r="F42" i="3"/>
  <c r="F47" i="3"/>
  <c r="F43" i="3"/>
  <c r="D28" i="3"/>
  <c r="F28" i="3" s="1"/>
  <c r="F4" i="3"/>
  <c r="F111" i="3" l="1"/>
  <c r="C9" i="5" s="1"/>
  <c r="C10" i="5" l="1"/>
  <c r="C11" i="5" s="1"/>
  <c r="C12" i="5" s="1"/>
  <c r="C13" i="5" s="1"/>
</calcChain>
</file>

<file path=xl/sharedStrings.xml><?xml version="1.0" encoding="utf-8"?>
<sst xmlns="http://schemas.openxmlformats.org/spreadsheetml/2006/main" count="239" uniqueCount="154">
  <si>
    <t>Nr.p.k.</t>
  </si>
  <si>
    <t>Darbu nosaukums</t>
  </si>
  <si>
    <t>Mēra vienība</t>
  </si>
  <si>
    <t>Daudzums</t>
  </si>
  <si>
    <t>gab.</t>
  </si>
  <si>
    <t>m</t>
  </si>
  <si>
    <t>Satiksmes organizācija būvdarbu laikā</t>
  </si>
  <si>
    <t>gab</t>
  </si>
  <si>
    <t>kompl</t>
  </si>
  <si>
    <t>Summa,  EUR bez PVN</t>
  </si>
  <si>
    <t>Vienības cena, EUR bez PVN</t>
  </si>
  <si>
    <t>Summa kopā EUR bez PVN</t>
  </si>
  <si>
    <t>Objekta izmaksas (EUR)</t>
  </si>
  <si>
    <t>Piedāvātā līguma summa EUR bez PVN</t>
  </si>
  <si>
    <t>PVN 21%</t>
  </si>
  <si>
    <t>Līguma summa ar pasūtītāja rezervi un PVN 21%</t>
  </si>
  <si>
    <t>Sastādīja</t>
  </si>
  <si>
    <t>paraksts</t>
  </si>
  <si>
    <t>Pārbaudīja</t>
  </si>
  <si>
    <t>Piedāvātā līguma summa ar pasūtītāja rezervi EUR bez PVN</t>
  </si>
  <si>
    <t xml:space="preserve">Pasūtītāja rezerve 3% </t>
  </si>
  <si>
    <t>Finanšu piedāvājums iepirkumā</t>
  </si>
  <si>
    <t>"Mazcenu alejas iekškvartālu ceļu posma rekonstrukcija "</t>
  </si>
  <si>
    <t>SAGATAVOŠANAS DARBI</t>
  </si>
  <si>
    <t>apjoms</t>
  </si>
  <si>
    <t>Ielas uzmērīšana un nospraušana</t>
  </si>
  <si>
    <r>
      <t xml:space="preserve">Asfaltbetona nofrēzēšana, h(vid) = 8cm, </t>
    </r>
    <r>
      <rPr>
        <b/>
        <sz val="9"/>
        <rFont val="Arial"/>
        <family val="2"/>
        <charset val="186"/>
      </rPr>
      <t>ar vecā materiāla aizvešanu uz pasūtītāja norādītu atbērtni</t>
    </r>
  </si>
  <si>
    <t>m²</t>
  </si>
  <si>
    <t>Esošā betona pandusa gala demontāža pie garāžām</t>
  </si>
  <si>
    <t>Koku zāģēšana un aizvešana uz būvuzņēmēja atbērtni (ja nevar dedzināt)</t>
  </si>
  <si>
    <t>KOMUNIKĀCIJU PĀRBŪVE</t>
  </si>
  <si>
    <t>Elektroapgādes kabeļu iečaulošana dalīta tipa čaulā, d=110mm</t>
  </si>
  <si>
    <t>Rezerves caurules ieguldīšana, d=100mm</t>
  </si>
  <si>
    <t>ZEMES DARBI</t>
  </si>
  <si>
    <t>Augu zemes noņemšana, h(vid)=15cm</t>
  </si>
  <si>
    <r>
      <t>Zaļās zonas izbūve, izmantojot esošo grunti un pievestu augu zemi, h(min)=10cm, apsētu ar zālāju. Izsējas norma 1kg/50m</t>
    </r>
    <r>
      <rPr>
        <vertAlign val="superscript"/>
        <sz val="9"/>
        <rFont val="Arial"/>
        <family val="2"/>
        <charset val="186"/>
      </rPr>
      <t>2</t>
    </r>
    <r>
      <rPr>
        <sz val="9"/>
        <rFont val="Arial"/>
        <family val="2"/>
        <charset val="186"/>
      </rPr>
      <t>.</t>
    </r>
  </si>
  <si>
    <t>BRAUKTUVES CEĻA SEGAS UN IETVES SEGAS IZBŪVE</t>
  </si>
  <si>
    <t>Ietves segas izbūve</t>
  </si>
  <si>
    <t>Gultnes izstrāde zem ietves, materiālu transportējot uz būvuzņēmēja atbērtni</t>
  </si>
  <si>
    <t>m³</t>
  </si>
  <si>
    <t>Salizturīgā slāņa izbūve no drenējošas smilts vai citiem "Ceļu specifikācijas 2012" atļautiem materiāliem zem ietves, h=30cm (Kf &lt; 1m/dnn)</t>
  </si>
  <si>
    <t>Minerālmateriālu maisījums (0/45), h=15 cm, N III</t>
  </si>
  <si>
    <t>Minerālmateriālu izsijas (0/5), h(vid)=3-5cm</t>
  </si>
  <si>
    <t>Pelēka bruģa seguma "Prizma" izbūve 6cm biezumā</t>
  </si>
  <si>
    <t>Pandus bruģa seguma izbūve</t>
  </si>
  <si>
    <t>Gultnes izstrāde pandusam, materiālu transportējot uz būvuzņēmēja atbērtni</t>
  </si>
  <si>
    <t>Minerālmateriālu maisījums (0/45), h=20 cm, N III</t>
  </si>
  <si>
    <t>Pelēka bruģa seguma "Prizma" izbūve 8cm biezumā</t>
  </si>
  <si>
    <t>Brauktuves ceļa segas izbūve (1. tips)</t>
  </si>
  <si>
    <t>Gultnes izstrāde zem stāvlaukuma seguma, materiālu transportējot uz būvuzņēmēja atbērtni</t>
  </si>
  <si>
    <t>Salizturīgā slāņa izbūve no drenējošas smilts vai citiem "Ceļu specifikācijas 2012" atļautiem materiāliem zem stāvlaukuma seguma, h=30cm (Kf &lt; 1m/dnn)</t>
  </si>
  <si>
    <t>Minerālmateriālu maisījums (0/32p), h=10 cm, N III</t>
  </si>
  <si>
    <t>Karstais asfaltbetons AC 11 surf, SIII, h=6cm</t>
  </si>
  <si>
    <t>Nomales uzpildīšana ar minerālmateriālu maisījumu (0/16), h=6cm</t>
  </si>
  <si>
    <t>Brauktuves ceļa segas izbūve (2. tips)</t>
  </si>
  <si>
    <t>Minerālmateriālu maisījums (0/45), h=15 cm, N IV</t>
  </si>
  <si>
    <t>Karstais asfaltbetons AC 22 base, SIV, h=6cm</t>
  </si>
  <si>
    <t>Karstais asfaltbetons AC 11 surf, SIII, h=4cm</t>
  </si>
  <si>
    <t>Asfaltbetona atjaunošana (pie likvidētā stāvlaukuma, pieslēgumā Mazcenu alejai)</t>
  </si>
  <si>
    <t>Esošā asfaltbetona frēzēšana, h(vid)=8cm</t>
  </si>
  <si>
    <t>Cementbetona bortakmeņu montāža</t>
  </si>
  <si>
    <t>Laukakmens seguma izbūve</t>
  </si>
  <si>
    <t>Laukakmens (d=10-15cm) seguma izbūve uz smilts pamata</t>
  </si>
  <si>
    <t>APRĪKOJUMS</t>
  </si>
  <si>
    <t>Baltas apzīmējuma līnijas uzklāšana ar termoplastu</t>
  </si>
  <si>
    <t>Dzeltenas apzīmējuma līnijas uzklāšana ar termoplastu</t>
  </si>
  <si>
    <t>206. ceļa zīmes izbūve ar balsta izbūvi (1. izmēru grupa, 1. atstarošanas klase)</t>
  </si>
  <si>
    <t>Vidēja sprieguma kabeļu līnijas</t>
  </si>
  <si>
    <t>Darbu izmaksas</t>
  </si>
  <si>
    <t>Tranšeja - bedre kabeļa vai citu apakšzemes komunikāciju apsekošanai (šurfēšana)</t>
  </si>
  <si>
    <t>Tranšeja - bedre VS uzmavām</t>
  </si>
  <si>
    <t>Kabeļu aizsargcaurules d=125 līdz 160 mm ieguldīšana gatavā tranšejā</t>
  </si>
  <si>
    <t>PEHD caurules d=110 līdz 160 mm horizontāla urbšana-caurvilkšana</t>
  </si>
  <si>
    <t>Kabeļa trases uzrādītāja stabiņa uzstādīšana</t>
  </si>
  <si>
    <t>VS 3 dzīslu kabeļa 120 - 240 mm2 ieguldīšana gatavā tranšejā</t>
  </si>
  <si>
    <t>VS 3 dzīslu kabeļa 120 - 240 mm2 montāža caurulē</t>
  </si>
  <si>
    <t>VS 3 dzīslu kabeļa demontāža</t>
  </si>
  <si>
    <t xml:space="preserve">VS 3 dzīslu plastmasas izolācijas kabeļa no 120 mm2  savienošanas uzmavas montāža </t>
  </si>
  <si>
    <t>VS 3 dzīslu kabeļa savienošanas uzmavas demontāža</t>
  </si>
  <si>
    <t>EPL vai sarkanās līnijas nospraušana</t>
  </si>
  <si>
    <t>km</t>
  </si>
  <si>
    <t>EPL digitālā uzmērīšana</t>
  </si>
  <si>
    <t>Transporta un gājēju kustības organizēšana</t>
  </si>
  <si>
    <t>objekts</t>
  </si>
  <si>
    <t>Rakšanas atļaujas saņemšana</t>
  </si>
  <si>
    <t>Materiālu specifikācija vidēja sprieguma kabeļu līnijai.</t>
  </si>
  <si>
    <t>20kV kabelis AHXAMK-W-3x240Al+35Cu</t>
  </si>
  <si>
    <t>20kV savienojuma uzmava CHMSW 24kV 95-240</t>
  </si>
  <si>
    <t>Aizsargcaurule PE d160 (450N)</t>
  </si>
  <si>
    <t>Aizsargcaurule PE d160 (750N)</t>
  </si>
  <si>
    <t>Aizsargcaurule PE d160 (1250N)</t>
  </si>
  <si>
    <t>Aizsargprofils</t>
  </si>
  <si>
    <t>Kabeļa trases uzrādītāja stabiņš</t>
  </si>
  <si>
    <t>Lietus ūdens kanalizācija</t>
  </si>
  <si>
    <t>Materiālu specifikācija</t>
  </si>
  <si>
    <t>EVOSAN PP dubultsienu caurule, SN8 klase, DN/OD200mm/DNID174,6mm ar baltu iekšējo virsmu atvieglotai inspekcijas veikšanai, atbilstoši LVS EN 13476-3</t>
  </si>
  <si>
    <t>86</t>
  </si>
  <si>
    <t>Saliekamo elementu dzelzsbetona aka diametrā 1,5 m, H~3,0 m, komplektā ar akas pamatni, teleskopisko ķeta akas galvu, ķeta vāku. Akas grodi un pamatne perforēta - caurumi ∅ 60 mm ik pa 200 mm</t>
  </si>
  <si>
    <t>kpl</t>
  </si>
  <si>
    <t>Polipropilēna (PP) gūlija, gūlijas diametrs 400 mm, H~1,2 m + 0,5 m nosēddaļa, komplektā ar akas pamatni, teleskopisko ķeta akas galvu, ķetaresti, atbilstošiem atzariem u.c.</t>
  </si>
  <si>
    <t>87</t>
  </si>
  <si>
    <t>Smilts pabēruma grunts zem caurulēm un apbērumam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</si>
  <si>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</si>
  <si>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t>Oļi ∅10-20 mm</t>
  </si>
  <si>
    <t>88</t>
  </si>
  <si>
    <t>Filtrējošs stikla šķiedras materiāls</t>
  </si>
  <si>
    <r>
      <t>m</t>
    </r>
    <r>
      <rPr>
        <vertAlign val="superscript"/>
        <sz val="10"/>
        <rFont val="Times New Roman"/>
        <family val="1"/>
        <charset val="186"/>
      </rPr>
      <t>2</t>
    </r>
  </si>
  <si>
    <t>Aizsarguzmava iebetonēšanai caurulei Dn200</t>
  </si>
  <si>
    <t>89</t>
  </si>
  <si>
    <t>EVOSAN PP dubultsienu caurules, SN8 klase, DN/OD200mm/DNID174,6mm ar baltu iekšējo virsmu atvieglotai inspekcijas veikšanai, atbilstoši LVS EN 13476-3 iebūve gruntī ~1,4 m dziļumā</t>
  </si>
  <si>
    <t>90</t>
  </si>
  <si>
    <t>Dzelzsbetona akas diametrā 1,5 m, H~3,0 m, komplektā ar akas pamatni, teleskopisko ķeta akas galvu, ķeta vāku. Akas grodi un pamatne perforēta - caurumi ∅ 60 mm ik pa 200 mm iebūve ~3,3 m dziļumā</t>
  </si>
  <si>
    <t>Polipropilēna (PP) gūlija, gūlijas diametrs 400 mm, H~1,2 m + 0,5 m nosēddaļa, komplektā ar akas pamatni, teleskopisko ķeta akas galvu, ķeta resti, atbilstošiem atzariem u.c. iebūve ~1,7 m dziļumā</t>
  </si>
  <si>
    <t>91</t>
  </si>
  <si>
    <t>Smilts pabēruma grunts zem caurulēm iestrāde un apbērumam</t>
  </si>
  <si>
    <t>Oļu ∅10-20 mm iestrāde ap akas sienām un zem akas pamatnes ~30 cm biezumā</t>
  </si>
  <si>
    <t>92</t>
  </si>
  <si>
    <t>Filtrējoša stikla šķiedras materiāla aptīšana 5 kārtās ap akas grodiem</t>
  </si>
  <si>
    <t>Aizsarguzmavas iebetonēšanai caurulei Dn200 iebūve akas 1,5 m diametrā sienā un caurules Dn200 pievienošana</t>
  </si>
  <si>
    <t>93</t>
  </si>
  <si>
    <t>CCTV pārbaude</t>
  </si>
  <si>
    <t>Cauruļvadu sistēmas skalošana</t>
  </si>
  <si>
    <t>94</t>
  </si>
  <si>
    <t>Seguma atjaunošana</t>
  </si>
  <si>
    <t>Gruntsūdens pazemināšana</t>
  </si>
  <si>
    <t>95</t>
  </si>
  <si>
    <t>Izbūvēto cauruļvadu izpildshēmas uzmērīšana</t>
  </si>
  <si>
    <t>ha</t>
  </si>
  <si>
    <t>Citi neuzskaitītie darbi un materiāli</t>
  </si>
  <si>
    <t>kpl.</t>
  </si>
  <si>
    <t>CEĻU DAĻAS IZBŪVES IZMAKSAS</t>
  </si>
  <si>
    <t>Kanalizācijas akas vāka līmeņošana, nepieciešamības gadījumā tās augšējo daļu nomainot uz jaunu dzelzsbetona grodu un uzstādot jaunu peldošā tipa akas vāku, 40t vāks</t>
  </si>
  <si>
    <t>Ūdensvada akas vāka līmeņošana, nepieciešamības gadījumā tās augšējo daļu nomainot uz jaunu dzelzsbetona grodu un uzstādot jaunu peldošā tipa akas vāku, 40t vāks</t>
  </si>
  <si>
    <t>Ūdensvada kapes vāka līmeņošana, nepieciešamības gadījumā tās augšējo daļu nomainot uz jaunu dzelzsbetona grodu un uzstādot jaunu peldošā tipa akas vāku, 40t vāks</t>
  </si>
  <si>
    <t>Cementbetona bortakmeņu  100.30.15. izbūve uz betona pamata (ieskaitot minerālmateriālu maisījuma pamatu, skatīt CD-3)</t>
  </si>
  <si>
    <t>Cementbetona bortakmeņu  100.30/22.15. izbūve uz betona pamata (ieskaitot minerālmateriālu maisījuma pamatu, skatīt CD-3)</t>
  </si>
  <si>
    <t>Cementbetona bortakmeņu  100.22.15. izbūve uz betona pamata (ieskaitot minerālmateriālu maisījuma pamatu, skatīt CD-3)</t>
  </si>
  <si>
    <t>Cementbetona bortakmeņu 100.20.8. izbūve uz betona pamata (ieskaitot minerālmateriālu maisījuma pamatu, skatīt CD-3)</t>
  </si>
  <si>
    <t>Tranšejas rakšana un aizbēršana viena līdz divu kabeļu (caurules) guldīšanai 0.7m dziļumā</t>
  </si>
  <si>
    <t>Tranšejas rakšana un aizbēršana viena līdz divu kabeļu (caurules) guldīšanai 1m dziļumā</t>
  </si>
  <si>
    <t>Kabeļa mehāniskā aizsardzība ar lentveida vai rievzobu profiliem</t>
  </si>
  <si>
    <t>Piezīmes:</t>
  </si>
  <si>
    <t>1.</t>
  </si>
  <si>
    <t>2.</t>
  </si>
  <si>
    <t>3.</t>
  </si>
  <si>
    <t>4.</t>
  </si>
  <si>
    <t>5.</t>
  </si>
  <si>
    <t>6.</t>
  </si>
  <si>
    <t>Visu beramo materiālu apjoms dots sablīvēta veida.</t>
  </si>
  <si>
    <t>Par ekvivalentiem var uzskatīt tikai materiālus, kas gan pēc krāsas, gan formas, gan visiem pamatizmēriem (garums, platums, dziļums u.c.) atbilst nepieciešamajam.</t>
  </si>
  <si>
    <t>Visus darbus veikt atbilstoši "Ceļu specifikācijas 2012".</t>
  </si>
  <si>
    <t>Apmaļu izbūves izmaksās jāiekļauj visa to izbūvei nepieciešama konstrukcija atbilstoši tipveida izbūves shēmai.</t>
  </si>
  <si>
    <t>Apjomus skatīties tikai kopa ar CD-1, 2, 3, 4 rasējumu lapām.</t>
  </si>
  <si>
    <t>Būvuzņēmējam jāievērtē visi darbi un materiāli, kas nepieciešami pilnīgai CD-1 rasējuma lapā doto darbu izpildei.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</si>
</sst>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yyyy\.mm\.dd\.;@"/>
    <numFmt numFmtId="165" formatCode="0.00;[Red]0.00"/>
    <numFmt numFmtId="166" formatCode="#,##0.00_ ;\-#,##0.00\ "/>
    <numFmt numFmtId="167" formatCode="0;[Red]0"/>
    <numFmt numFmtId="168" formatCode="0.000"/>
  </numFmts>
  <fonts count="32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2"/>
      <name val="Time New Roman"/>
      <charset val="186"/>
    </font>
    <font>
      <b/>
      <i/>
      <sz val="12"/>
      <name val="Arial"/>
      <family val="2"/>
      <charset val="204"/>
    </font>
    <font>
      <sz val="10"/>
      <name val="Helv"/>
    </font>
    <font>
      <b/>
      <i/>
      <sz val="10"/>
      <name val="Arial"/>
      <family val="2"/>
      <charset val="204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186"/>
    </font>
    <font>
      <sz val="9"/>
      <color theme="1"/>
      <name val="Calibri"/>
      <family val="2"/>
      <charset val="186"/>
      <scheme val="minor"/>
    </font>
    <font>
      <sz val="10"/>
      <color indexed="8"/>
      <name val="Arial1"/>
      <charset val="186"/>
    </font>
    <font>
      <sz val="9"/>
      <name val="Arial"/>
      <family val="2"/>
      <charset val="186"/>
    </font>
    <font>
      <b/>
      <sz val="11"/>
      <name val="Arial"/>
      <family val="2"/>
      <charset val="186"/>
    </font>
    <font>
      <b/>
      <sz val="9"/>
      <name val="Arial"/>
      <family val="2"/>
      <charset val="186"/>
    </font>
    <font>
      <vertAlign val="superscript"/>
      <sz val="9"/>
      <name val="Arial"/>
      <family val="2"/>
      <charset val="186"/>
    </font>
    <font>
      <b/>
      <i/>
      <sz val="9"/>
      <name val="Arial"/>
      <family val="2"/>
      <charset val="186"/>
    </font>
    <font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/>
    <xf numFmtId="0" fontId="3" fillId="0" borderId="0"/>
    <xf numFmtId="0" fontId="6" fillId="0" borderId="0"/>
    <xf numFmtId="0" fontId="18" fillId="0" borderId="0"/>
    <xf numFmtId="0" fontId="3" fillId="0" borderId="0">
      <alignment vertical="center" wrapText="1"/>
    </xf>
    <xf numFmtId="0" fontId="3" fillId="0" borderId="0">
      <alignment vertical="center" wrapText="1"/>
    </xf>
    <xf numFmtId="0" fontId="3" fillId="0" borderId="0">
      <alignment vertical="center" wrapText="1"/>
    </xf>
    <xf numFmtId="0" fontId="19" fillId="0" borderId="0"/>
    <xf numFmtId="0" fontId="3" fillId="0" borderId="0"/>
    <xf numFmtId="0" fontId="20" fillId="0" borderId="0"/>
    <xf numFmtId="0" fontId="3" fillId="0" borderId="0">
      <alignment vertical="center" wrapText="1"/>
    </xf>
    <xf numFmtId="0" fontId="6" fillId="0" borderId="0"/>
    <xf numFmtId="0" fontId="16" fillId="0" borderId="0"/>
    <xf numFmtId="0" fontId="6" fillId="0" borderId="0"/>
  </cellStyleXfs>
  <cellXfs count="74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3" xfId="0" applyFont="1" applyFill="1" applyBorder="1" applyAlignment="1">
      <alignment horizontal="centerContinuous" vertical="center" wrapText="1"/>
    </xf>
    <xf numFmtId="0" fontId="2" fillId="2" borderId="4" xfId="0" applyFont="1" applyFill="1" applyBorder="1" applyAlignment="1">
      <alignment horizontal="centerContinuous" vertical="center" wrapText="1"/>
    </xf>
    <xf numFmtId="0" fontId="3" fillId="0" borderId="0" xfId="1"/>
    <xf numFmtId="0" fontId="7" fillId="0" borderId="0" xfId="2" applyFont="1" applyBorder="1" applyAlignment="1">
      <alignment horizontal="left"/>
    </xf>
    <xf numFmtId="164" fontId="7" fillId="0" borderId="0" xfId="2" applyNumberFormat="1" applyFont="1" applyBorder="1" applyAlignment="1">
      <alignment horizontal="center" vertical="center" wrapText="1"/>
    </xf>
    <xf numFmtId="167" fontId="12" fillId="0" borderId="0" xfId="1" applyNumberFormat="1" applyFont="1" applyFill="1" applyBorder="1" applyAlignment="1">
      <alignment horizontal="center" vertical="center"/>
    </xf>
    <xf numFmtId="167" fontId="12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left" vertical="center"/>
    </xf>
    <xf numFmtId="0" fontId="14" fillId="0" borderId="0" xfId="1" applyFont="1" applyFill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16" fillId="0" borderId="0" xfId="1" applyFont="1" applyFill="1"/>
    <xf numFmtId="165" fontId="17" fillId="0" borderId="0" xfId="1" applyNumberFormat="1" applyFont="1" applyFill="1" applyAlignment="1">
      <alignment horizontal="center" vertical="center"/>
    </xf>
    <xf numFmtId="0" fontId="5" fillId="0" borderId="0" xfId="1" applyFont="1" applyFill="1" applyBorder="1" applyAlignment="1">
      <alignment horizontal="center" wrapText="1"/>
    </xf>
    <xf numFmtId="0" fontId="7" fillId="0" borderId="0" xfId="2" applyFont="1" applyBorder="1" applyAlignment="1">
      <alignment horizontal="center"/>
    </xf>
    <xf numFmtId="0" fontId="7" fillId="0" borderId="0" xfId="2" applyFont="1" applyBorder="1" applyAlignment="1"/>
    <xf numFmtId="165" fontId="13" fillId="0" borderId="0" xfId="1" applyNumberFormat="1" applyFont="1" applyFill="1" applyAlignment="1">
      <alignment horizontal="center" vertical="center"/>
    </xf>
    <xf numFmtId="165" fontId="15" fillId="0" borderId="0" xfId="1" applyNumberFormat="1" applyFont="1" applyFill="1" applyAlignment="1">
      <alignment horizontal="center" vertical="center"/>
    </xf>
    <xf numFmtId="164" fontId="7" fillId="0" borderId="1" xfId="2" applyNumberFormat="1" applyFont="1" applyBorder="1" applyAlignment="1">
      <alignment horizontal="center" vertical="center" wrapText="1"/>
    </xf>
    <xf numFmtId="165" fontId="11" fillId="0" borderId="7" xfId="2" applyNumberFormat="1" applyFont="1" applyBorder="1" applyAlignment="1">
      <alignment horizontal="center" vertical="center" wrapText="1"/>
    </xf>
    <xf numFmtId="4" fontId="11" fillId="0" borderId="5" xfId="2" applyNumberFormat="1" applyFont="1" applyBorder="1" applyAlignment="1">
      <alignment horizontal="center" vertical="center" wrapText="1"/>
    </xf>
    <xf numFmtId="166" fontId="9" fillId="0" borderId="1" xfId="2" applyNumberFormat="1" applyFont="1" applyBorder="1" applyAlignment="1">
      <alignment horizontal="center" vertical="center" wrapText="1"/>
    </xf>
    <xf numFmtId="166" fontId="11" fillId="0" borderId="1" xfId="2" applyNumberFormat="1" applyFont="1" applyBorder="1" applyAlignment="1">
      <alignment horizontal="center" vertical="center" wrapText="1"/>
    </xf>
    <xf numFmtId="165" fontId="11" fillId="0" borderId="1" xfId="2" applyNumberFormat="1" applyFont="1" applyBorder="1" applyAlignment="1">
      <alignment horizontal="center" vertical="center" wrapText="1"/>
    </xf>
    <xf numFmtId="165" fontId="13" fillId="0" borderId="6" xfId="1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3" xfId="0" applyFont="1" applyFill="1" applyBorder="1" applyAlignment="1"/>
    <xf numFmtId="0" fontId="21" fillId="0" borderId="1" xfId="0" applyFont="1" applyFill="1" applyBorder="1" applyAlignment="1">
      <alignment horizontal="left" vertical="center" wrapText="1"/>
    </xf>
    <xf numFmtId="2" fontId="23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3" fillId="0" borderId="2" xfId="0" applyFont="1" applyFill="1" applyBorder="1" applyAlignment="1"/>
    <xf numFmtId="0" fontId="23" fillId="0" borderId="3" xfId="0" applyFont="1" applyFill="1" applyBorder="1" applyAlignment="1"/>
    <xf numFmtId="0" fontId="21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vertical="top" wrapText="1"/>
    </xf>
    <xf numFmtId="49" fontId="21" fillId="0" borderId="1" xfId="13" applyNumberFormat="1" applyFont="1" applyFill="1" applyBorder="1" applyAlignment="1">
      <alignment horizontal="left" vertical="center" wrapText="1"/>
    </xf>
    <xf numFmtId="49" fontId="21" fillId="0" borderId="1" xfId="13" applyNumberFormat="1" applyFont="1" applyFill="1" applyBorder="1" applyAlignment="1">
      <alignment horizontal="center" vertical="center"/>
    </xf>
    <xf numFmtId="168" fontId="23" fillId="0" borderId="1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wrapText="1"/>
    </xf>
    <xf numFmtId="0" fontId="28" fillId="2" borderId="2" xfId="0" applyFont="1" applyFill="1" applyBorder="1" applyAlignment="1">
      <alignment horizontal="centerContinuous" vertical="center" wrapText="1"/>
    </xf>
    <xf numFmtId="0" fontId="28" fillId="0" borderId="2" xfId="0" applyFont="1" applyFill="1" applyBorder="1" applyAlignment="1">
      <alignment horizontal="left"/>
    </xf>
    <xf numFmtId="0" fontId="28" fillId="0" borderId="2" xfId="0" applyFont="1" applyFill="1" applyBorder="1" applyAlignment="1"/>
    <xf numFmtId="2" fontId="23" fillId="0" borderId="2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10" fillId="0" borderId="2" xfId="2" applyFont="1" applyBorder="1" applyAlignment="1">
      <alignment horizontal="right"/>
    </xf>
    <xf numFmtId="0" fontId="10" fillId="0" borderId="4" xfId="2" applyFont="1" applyBorder="1" applyAlignment="1">
      <alignment horizontal="right"/>
    </xf>
    <xf numFmtId="0" fontId="4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wrapText="1"/>
    </xf>
    <xf numFmtId="0" fontId="10" fillId="0" borderId="1" xfId="2" applyFont="1" applyBorder="1" applyAlignment="1">
      <alignment horizontal="right" vertical="center" wrapText="1"/>
    </xf>
    <xf numFmtId="0" fontId="8" fillId="0" borderId="2" xfId="2" applyFont="1" applyBorder="1" applyAlignment="1">
      <alignment horizontal="right"/>
    </xf>
    <xf numFmtId="0" fontId="8" fillId="0" borderId="4" xfId="2" applyFont="1" applyBorder="1" applyAlignment="1">
      <alignment horizontal="right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29" fillId="0" borderId="0" xfId="0" applyFont="1"/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</cellXfs>
  <cellStyles count="14">
    <cellStyle name="Excel Built-in Normal" xfId="3"/>
    <cellStyle name="Normal" xfId="0" builtinId="0"/>
    <cellStyle name="Normal 10" xfId="4"/>
    <cellStyle name="Normal 10 2" xfId="1"/>
    <cellStyle name="Normal 18" xfId="5"/>
    <cellStyle name="Normal 19" xfId="6"/>
    <cellStyle name="Normal 2" xfId="7"/>
    <cellStyle name="Normal 2 4" xfId="8"/>
    <cellStyle name="Normal 3" xfId="9"/>
    <cellStyle name="Normal 9" xfId="10"/>
    <cellStyle name="Normal_Sheet1" xfId="2"/>
    <cellStyle name="Stils 1" xfId="11"/>
    <cellStyle name="Style 1" xfId="13"/>
    <cellStyle name="Обычный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4"/>
  <sheetViews>
    <sheetView topLeftCell="A29" workbookViewId="0">
      <selection activeCell="B31" sqref="B31"/>
    </sheetView>
  </sheetViews>
  <sheetFormatPr defaultRowHeight="12.75"/>
  <cols>
    <col min="1" max="1" width="10.42578125" style="10" customWidth="1"/>
    <col min="2" max="2" width="47.5703125" style="10" customWidth="1"/>
    <col min="3" max="3" width="24.28515625" style="10" customWidth="1"/>
    <col min="4" max="254" width="9.140625" style="10"/>
    <col min="255" max="255" width="10.85546875" style="10" bestFit="1" customWidth="1"/>
    <col min="256" max="257" width="5.140625" style="10" customWidth="1"/>
    <col min="258" max="259" width="6.42578125" style="10" customWidth="1"/>
    <col min="260" max="510" width="9.140625" style="10"/>
    <col min="511" max="511" width="10.85546875" style="10" bestFit="1" customWidth="1"/>
    <col min="512" max="513" width="5.140625" style="10" customWidth="1"/>
    <col min="514" max="515" width="6.42578125" style="10" customWidth="1"/>
    <col min="516" max="766" width="9.140625" style="10"/>
    <col min="767" max="767" width="10.85546875" style="10" bestFit="1" customWidth="1"/>
    <col min="768" max="769" width="5.140625" style="10" customWidth="1"/>
    <col min="770" max="771" width="6.42578125" style="10" customWidth="1"/>
    <col min="772" max="1022" width="9.140625" style="10"/>
    <col min="1023" max="1023" width="10.85546875" style="10" bestFit="1" customWidth="1"/>
    <col min="1024" max="1025" width="5.140625" style="10" customWidth="1"/>
    <col min="1026" max="1027" width="6.42578125" style="10" customWidth="1"/>
    <col min="1028" max="1278" width="9.140625" style="10"/>
    <col min="1279" max="1279" width="10.85546875" style="10" bestFit="1" customWidth="1"/>
    <col min="1280" max="1281" width="5.140625" style="10" customWidth="1"/>
    <col min="1282" max="1283" width="6.42578125" style="10" customWidth="1"/>
    <col min="1284" max="1534" width="9.140625" style="10"/>
    <col min="1535" max="1535" width="10.85546875" style="10" bestFit="1" customWidth="1"/>
    <col min="1536" max="1537" width="5.140625" style="10" customWidth="1"/>
    <col min="1538" max="1539" width="6.42578125" style="10" customWidth="1"/>
    <col min="1540" max="1790" width="9.140625" style="10"/>
    <col min="1791" max="1791" width="10.85546875" style="10" bestFit="1" customWidth="1"/>
    <col min="1792" max="1793" width="5.140625" style="10" customWidth="1"/>
    <col min="1794" max="1795" width="6.42578125" style="10" customWidth="1"/>
    <col min="1796" max="2046" width="9.140625" style="10"/>
    <col min="2047" max="2047" width="10.85546875" style="10" bestFit="1" customWidth="1"/>
    <col min="2048" max="2049" width="5.140625" style="10" customWidth="1"/>
    <col min="2050" max="2051" width="6.42578125" style="10" customWidth="1"/>
    <col min="2052" max="2302" width="9.140625" style="10"/>
    <col min="2303" max="2303" width="10.85546875" style="10" bestFit="1" customWidth="1"/>
    <col min="2304" max="2305" width="5.140625" style="10" customWidth="1"/>
    <col min="2306" max="2307" width="6.42578125" style="10" customWidth="1"/>
    <col min="2308" max="2558" width="9.140625" style="10"/>
    <col min="2559" max="2559" width="10.85546875" style="10" bestFit="1" customWidth="1"/>
    <col min="2560" max="2561" width="5.140625" style="10" customWidth="1"/>
    <col min="2562" max="2563" width="6.42578125" style="10" customWidth="1"/>
    <col min="2564" max="2814" width="9.140625" style="10"/>
    <col min="2815" max="2815" width="10.85546875" style="10" bestFit="1" customWidth="1"/>
    <col min="2816" max="2817" width="5.140625" style="10" customWidth="1"/>
    <col min="2818" max="2819" width="6.42578125" style="10" customWidth="1"/>
    <col min="2820" max="3070" width="9.140625" style="10"/>
    <col min="3071" max="3071" width="10.85546875" style="10" bestFit="1" customWidth="1"/>
    <col min="3072" max="3073" width="5.140625" style="10" customWidth="1"/>
    <col min="3074" max="3075" width="6.42578125" style="10" customWidth="1"/>
    <col min="3076" max="3326" width="9.140625" style="10"/>
    <col min="3327" max="3327" width="10.85546875" style="10" bestFit="1" customWidth="1"/>
    <col min="3328" max="3329" width="5.140625" style="10" customWidth="1"/>
    <col min="3330" max="3331" width="6.42578125" style="10" customWidth="1"/>
    <col min="3332" max="3582" width="9.140625" style="10"/>
    <col min="3583" max="3583" width="10.85546875" style="10" bestFit="1" customWidth="1"/>
    <col min="3584" max="3585" width="5.140625" style="10" customWidth="1"/>
    <col min="3586" max="3587" width="6.42578125" style="10" customWidth="1"/>
    <col min="3588" max="3838" width="9.140625" style="10"/>
    <col min="3839" max="3839" width="10.85546875" style="10" bestFit="1" customWidth="1"/>
    <col min="3840" max="3841" width="5.140625" style="10" customWidth="1"/>
    <col min="3842" max="3843" width="6.42578125" style="10" customWidth="1"/>
    <col min="3844" max="4094" width="9.140625" style="10"/>
    <col min="4095" max="4095" width="10.85546875" style="10" bestFit="1" customWidth="1"/>
    <col min="4096" max="4097" width="5.140625" style="10" customWidth="1"/>
    <col min="4098" max="4099" width="6.42578125" style="10" customWidth="1"/>
    <col min="4100" max="4350" width="9.140625" style="10"/>
    <col min="4351" max="4351" width="10.85546875" style="10" bestFit="1" customWidth="1"/>
    <col min="4352" max="4353" width="5.140625" style="10" customWidth="1"/>
    <col min="4354" max="4355" width="6.42578125" style="10" customWidth="1"/>
    <col min="4356" max="4606" width="9.140625" style="10"/>
    <col min="4607" max="4607" width="10.85546875" style="10" bestFit="1" customWidth="1"/>
    <col min="4608" max="4609" width="5.140625" style="10" customWidth="1"/>
    <col min="4610" max="4611" width="6.42578125" style="10" customWidth="1"/>
    <col min="4612" max="4862" width="9.140625" style="10"/>
    <col min="4863" max="4863" width="10.85546875" style="10" bestFit="1" customWidth="1"/>
    <col min="4864" max="4865" width="5.140625" style="10" customWidth="1"/>
    <col min="4866" max="4867" width="6.42578125" style="10" customWidth="1"/>
    <col min="4868" max="5118" width="9.140625" style="10"/>
    <col min="5119" max="5119" width="10.85546875" style="10" bestFit="1" customWidth="1"/>
    <col min="5120" max="5121" width="5.140625" style="10" customWidth="1"/>
    <col min="5122" max="5123" width="6.42578125" style="10" customWidth="1"/>
    <col min="5124" max="5374" width="9.140625" style="10"/>
    <col min="5375" max="5375" width="10.85546875" style="10" bestFit="1" customWidth="1"/>
    <col min="5376" max="5377" width="5.140625" style="10" customWidth="1"/>
    <col min="5378" max="5379" width="6.42578125" style="10" customWidth="1"/>
    <col min="5380" max="5630" width="9.140625" style="10"/>
    <col min="5631" max="5631" width="10.85546875" style="10" bestFit="1" customWidth="1"/>
    <col min="5632" max="5633" width="5.140625" style="10" customWidth="1"/>
    <col min="5634" max="5635" width="6.42578125" style="10" customWidth="1"/>
    <col min="5636" max="5886" width="9.140625" style="10"/>
    <col min="5887" max="5887" width="10.85546875" style="10" bestFit="1" customWidth="1"/>
    <col min="5888" max="5889" width="5.140625" style="10" customWidth="1"/>
    <col min="5890" max="5891" width="6.42578125" style="10" customWidth="1"/>
    <col min="5892" max="6142" width="9.140625" style="10"/>
    <col min="6143" max="6143" width="10.85546875" style="10" bestFit="1" customWidth="1"/>
    <col min="6144" max="6145" width="5.140625" style="10" customWidth="1"/>
    <col min="6146" max="6147" width="6.42578125" style="10" customWidth="1"/>
    <col min="6148" max="6398" width="9.140625" style="10"/>
    <col min="6399" max="6399" width="10.85546875" style="10" bestFit="1" customWidth="1"/>
    <col min="6400" max="6401" width="5.140625" style="10" customWidth="1"/>
    <col min="6402" max="6403" width="6.42578125" style="10" customWidth="1"/>
    <col min="6404" max="6654" width="9.140625" style="10"/>
    <col min="6655" max="6655" width="10.85546875" style="10" bestFit="1" customWidth="1"/>
    <col min="6656" max="6657" width="5.140625" style="10" customWidth="1"/>
    <col min="6658" max="6659" width="6.42578125" style="10" customWidth="1"/>
    <col min="6660" max="6910" width="9.140625" style="10"/>
    <col min="6911" max="6911" width="10.85546875" style="10" bestFit="1" customWidth="1"/>
    <col min="6912" max="6913" width="5.140625" style="10" customWidth="1"/>
    <col min="6914" max="6915" width="6.42578125" style="10" customWidth="1"/>
    <col min="6916" max="7166" width="9.140625" style="10"/>
    <col min="7167" max="7167" width="10.85546875" style="10" bestFit="1" customWidth="1"/>
    <col min="7168" max="7169" width="5.140625" style="10" customWidth="1"/>
    <col min="7170" max="7171" width="6.42578125" style="10" customWidth="1"/>
    <col min="7172" max="7422" width="9.140625" style="10"/>
    <col min="7423" max="7423" width="10.85546875" style="10" bestFit="1" customWidth="1"/>
    <col min="7424" max="7425" width="5.140625" style="10" customWidth="1"/>
    <col min="7426" max="7427" width="6.42578125" style="10" customWidth="1"/>
    <col min="7428" max="7678" width="9.140625" style="10"/>
    <col min="7679" max="7679" width="10.85546875" style="10" bestFit="1" customWidth="1"/>
    <col min="7680" max="7681" width="5.140625" style="10" customWidth="1"/>
    <col min="7682" max="7683" width="6.42578125" style="10" customWidth="1"/>
    <col min="7684" max="7934" width="9.140625" style="10"/>
    <col min="7935" max="7935" width="10.85546875" style="10" bestFit="1" customWidth="1"/>
    <col min="7936" max="7937" width="5.140625" style="10" customWidth="1"/>
    <col min="7938" max="7939" width="6.42578125" style="10" customWidth="1"/>
    <col min="7940" max="8190" width="9.140625" style="10"/>
    <col min="8191" max="8191" width="10.85546875" style="10" bestFit="1" customWidth="1"/>
    <col min="8192" max="8193" width="5.140625" style="10" customWidth="1"/>
    <col min="8194" max="8195" width="6.42578125" style="10" customWidth="1"/>
    <col min="8196" max="8446" width="9.140625" style="10"/>
    <col min="8447" max="8447" width="10.85546875" style="10" bestFit="1" customWidth="1"/>
    <col min="8448" max="8449" width="5.140625" style="10" customWidth="1"/>
    <col min="8450" max="8451" width="6.42578125" style="10" customWidth="1"/>
    <col min="8452" max="8702" width="9.140625" style="10"/>
    <col min="8703" max="8703" width="10.85546875" style="10" bestFit="1" customWidth="1"/>
    <col min="8704" max="8705" width="5.140625" style="10" customWidth="1"/>
    <col min="8706" max="8707" width="6.42578125" style="10" customWidth="1"/>
    <col min="8708" max="8958" width="9.140625" style="10"/>
    <col min="8959" max="8959" width="10.85546875" style="10" bestFit="1" customWidth="1"/>
    <col min="8960" max="8961" width="5.140625" style="10" customWidth="1"/>
    <col min="8962" max="8963" width="6.42578125" style="10" customWidth="1"/>
    <col min="8964" max="9214" width="9.140625" style="10"/>
    <col min="9215" max="9215" width="10.85546875" style="10" bestFit="1" customWidth="1"/>
    <col min="9216" max="9217" width="5.140625" style="10" customWidth="1"/>
    <col min="9218" max="9219" width="6.42578125" style="10" customWidth="1"/>
    <col min="9220" max="9470" width="9.140625" style="10"/>
    <col min="9471" max="9471" width="10.85546875" style="10" bestFit="1" customWidth="1"/>
    <col min="9472" max="9473" width="5.140625" style="10" customWidth="1"/>
    <col min="9474" max="9475" width="6.42578125" style="10" customWidth="1"/>
    <col min="9476" max="9726" width="9.140625" style="10"/>
    <col min="9727" max="9727" width="10.85546875" style="10" bestFit="1" customWidth="1"/>
    <col min="9728" max="9729" width="5.140625" style="10" customWidth="1"/>
    <col min="9730" max="9731" width="6.42578125" style="10" customWidth="1"/>
    <col min="9732" max="9982" width="9.140625" style="10"/>
    <col min="9983" max="9983" width="10.85546875" style="10" bestFit="1" customWidth="1"/>
    <col min="9984" max="9985" width="5.140625" style="10" customWidth="1"/>
    <col min="9986" max="9987" width="6.42578125" style="10" customWidth="1"/>
    <col min="9988" max="10238" width="9.140625" style="10"/>
    <col min="10239" max="10239" width="10.85546875" style="10" bestFit="1" customWidth="1"/>
    <col min="10240" max="10241" width="5.140625" style="10" customWidth="1"/>
    <col min="10242" max="10243" width="6.42578125" style="10" customWidth="1"/>
    <col min="10244" max="10494" width="9.140625" style="10"/>
    <col min="10495" max="10495" width="10.85546875" style="10" bestFit="1" customWidth="1"/>
    <col min="10496" max="10497" width="5.140625" style="10" customWidth="1"/>
    <col min="10498" max="10499" width="6.42578125" style="10" customWidth="1"/>
    <col min="10500" max="10750" width="9.140625" style="10"/>
    <col min="10751" max="10751" width="10.85546875" style="10" bestFit="1" customWidth="1"/>
    <col min="10752" max="10753" width="5.140625" style="10" customWidth="1"/>
    <col min="10754" max="10755" width="6.42578125" style="10" customWidth="1"/>
    <col min="10756" max="11006" width="9.140625" style="10"/>
    <col min="11007" max="11007" width="10.85546875" style="10" bestFit="1" customWidth="1"/>
    <col min="11008" max="11009" width="5.140625" style="10" customWidth="1"/>
    <col min="11010" max="11011" width="6.42578125" style="10" customWidth="1"/>
    <col min="11012" max="11262" width="9.140625" style="10"/>
    <col min="11263" max="11263" width="10.85546875" style="10" bestFit="1" customWidth="1"/>
    <col min="11264" max="11265" width="5.140625" style="10" customWidth="1"/>
    <col min="11266" max="11267" width="6.42578125" style="10" customWidth="1"/>
    <col min="11268" max="11518" width="9.140625" style="10"/>
    <col min="11519" max="11519" width="10.85546875" style="10" bestFit="1" customWidth="1"/>
    <col min="11520" max="11521" width="5.140625" style="10" customWidth="1"/>
    <col min="11522" max="11523" width="6.42578125" style="10" customWidth="1"/>
    <col min="11524" max="11774" width="9.140625" style="10"/>
    <col min="11775" max="11775" width="10.85546875" style="10" bestFit="1" customWidth="1"/>
    <col min="11776" max="11777" width="5.140625" style="10" customWidth="1"/>
    <col min="11778" max="11779" width="6.42578125" style="10" customWidth="1"/>
    <col min="11780" max="12030" width="9.140625" style="10"/>
    <col min="12031" max="12031" width="10.85546875" style="10" bestFit="1" customWidth="1"/>
    <col min="12032" max="12033" width="5.140625" style="10" customWidth="1"/>
    <col min="12034" max="12035" width="6.42578125" style="10" customWidth="1"/>
    <col min="12036" max="12286" width="9.140625" style="10"/>
    <col min="12287" max="12287" width="10.85546875" style="10" bestFit="1" customWidth="1"/>
    <col min="12288" max="12289" width="5.140625" style="10" customWidth="1"/>
    <col min="12290" max="12291" width="6.42578125" style="10" customWidth="1"/>
    <col min="12292" max="12542" width="9.140625" style="10"/>
    <col min="12543" max="12543" width="10.85546875" style="10" bestFit="1" customWidth="1"/>
    <col min="12544" max="12545" width="5.140625" style="10" customWidth="1"/>
    <col min="12546" max="12547" width="6.42578125" style="10" customWidth="1"/>
    <col min="12548" max="12798" width="9.140625" style="10"/>
    <col min="12799" max="12799" width="10.85546875" style="10" bestFit="1" customWidth="1"/>
    <col min="12800" max="12801" width="5.140625" style="10" customWidth="1"/>
    <col min="12802" max="12803" width="6.42578125" style="10" customWidth="1"/>
    <col min="12804" max="13054" width="9.140625" style="10"/>
    <col min="13055" max="13055" width="10.85546875" style="10" bestFit="1" customWidth="1"/>
    <col min="13056" max="13057" width="5.140625" style="10" customWidth="1"/>
    <col min="13058" max="13059" width="6.42578125" style="10" customWidth="1"/>
    <col min="13060" max="13310" width="9.140625" style="10"/>
    <col min="13311" max="13311" width="10.85546875" style="10" bestFit="1" customWidth="1"/>
    <col min="13312" max="13313" width="5.140625" style="10" customWidth="1"/>
    <col min="13314" max="13315" width="6.42578125" style="10" customWidth="1"/>
    <col min="13316" max="13566" width="9.140625" style="10"/>
    <col min="13567" max="13567" width="10.85546875" style="10" bestFit="1" customWidth="1"/>
    <col min="13568" max="13569" width="5.140625" style="10" customWidth="1"/>
    <col min="13570" max="13571" width="6.42578125" style="10" customWidth="1"/>
    <col min="13572" max="13822" width="9.140625" style="10"/>
    <col min="13823" max="13823" width="10.85546875" style="10" bestFit="1" customWidth="1"/>
    <col min="13824" max="13825" width="5.140625" style="10" customWidth="1"/>
    <col min="13826" max="13827" width="6.42578125" style="10" customWidth="1"/>
    <col min="13828" max="14078" width="9.140625" style="10"/>
    <col min="14079" max="14079" width="10.85546875" style="10" bestFit="1" customWidth="1"/>
    <col min="14080" max="14081" width="5.140625" style="10" customWidth="1"/>
    <col min="14082" max="14083" width="6.42578125" style="10" customWidth="1"/>
    <col min="14084" max="14334" width="9.140625" style="10"/>
    <col min="14335" max="14335" width="10.85546875" style="10" bestFit="1" customWidth="1"/>
    <col min="14336" max="14337" width="5.140625" style="10" customWidth="1"/>
    <col min="14338" max="14339" width="6.42578125" style="10" customWidth="1"/>
    <col min="14340" max="14590" width="9.140625" style="10"/>
    <col min="14591" max="14591" width="10.85546875" style="10" bestFit="1" customWidth="1"/>
    <col min="14592" max="14593" width="5.140625" style="10" customWidth="1"/>
    <col min="14594" max="14595" width="6.42578125" style="10" customWidth="1"/>
    <col min="14596" max="14846" width="9.140625" style="10"/>
    <col min="14847" max="14847" width="10.85546875" style="10" bestFit="1" customWidth="1"/>
    <col min="14848" max="14849" width="5.140625" style="10" customWidth="1"/>
    <col min="14850" max="14851" width="6.42578125" style="10" customWidth="1"/>
    <col min="14852" max="15102" width="9.140625" style="10"/>
    <col min="15103" max="15103" width="10.85546875" style="10" bestFit="1" customWidth="1"/>
    <col min="15104" max="15105" width="5.140625" style="10" customWidth="1"/>
    <col min="15106" max="15107" width="6.42578125" style="10" customWidth="1"/>
    <col min="15108" max="15358" width="9.140625" style="10"/>
    <col min="15359" max="15359" width="10.85546875" style="10" bestFit="1" customWidth="1"/>
    <col min="15360" max="15361" width="5.140625" style="10" customWidth="1"/>
    <col min="15362" max="15363" width="6.42578125" style="10" customWidth="1"/>
    <col min="15364" max="15614" width="9.140625" style="10"/>
    <col min="15615" max="15615" width="10.85546875" style="10" bestFit="1" customWidth="1"/>
    <col min="15616" max="15617" width="5.140625" style="10" customWidth="1"/>
    <col min="15618" max="15619" width="6.42578125" style="10" customWidth="1"/>
    <col min="15620" max="15870" width="9.140625" style="10"/>
    <col min="15871" max="15871" width="10.85546875" style="10" bestFit="1" customWidth="1"/>
    <col min="15872" max="15873" width="5.140625" style="10" customWidth="1"/>
    <col min="15874" max="15875" width="6.42578125" style="10" customWidth="1"/>
    <col min="15876" max="16126" width="9.140625" style="10"/>
    <col min="16127" max="16127" width="10.85546875" style="10" bestFit="1" customWidth="1"/>
    <col min="16128" max="16129" width="5.140625" style="10" customWidth="1"/>
    <col min="16130" max="16131" width="6.42578125" style="10" customWidth="1"/>
    <col min="16132" max="16384" width="9.140625" style="10"/>
  </cols>
  <sheetData>
    <row r="4" spans="1:3" ht="15">
      <c r="A4" s="61" t="s">
        <v>21</v>
      </c>
      <c r="B4" s="61"/>
      <c r="C4" s="61"/>
    </row>
    <row r="5" spans="1:3" ht="15">
      <c r="A5" s="62" t="s">
        <v>22</v>
      </c>
      <c r="B5" s="62"/>
      <c r="C5" s="62"/>
    </row>
    <row r="6" spans="1:3" ht="15">
      <c r="A6" s="21"/>
      <c r="B6" s="21"/>
      <c r="C6" s="21"/>
    </row>
    <row r="7" spans="1:3">
      <c r="A7" s="11"/>
      <c r="B7" s="11"/>
      <c r="C7" s="12"/>
    </row>
    <row r="8" spans="1:3" ht="12.75" customHeight="1">
      <c r="A8" s="22"/>
      <c r="B8" s="23"/>
      <c r="C8" s="26" t="s">
        <v>12</v>
      </c>
    </row>
    <row r="9" spans="1:3" ht="16.5" customHeight="1" thickBot="1">
      <c r="A9" s="63" t="s">
        <v>13</v>
      </c>
      <c r="B9" s="63"/>
      <c r="C9" s="27">
        <f>Iekškvartāli!F111</f>
        <v>0</v>
      </c>
    </row>
    <row r="10" spans="1:3" ht="16.5" thickTop="1">
      <c r="A10" s="59" t="s">
        <v>20</v>
      </c>
      <c r="B10" s="60"/>
      <c r="C10" s="28">
        <f>ROUND(C9*3%,2)</f>
        <v>0</v>
      </c>
    </row>
    <row r="11" spans="1:3" ht="15.75">
      <c r="A11" s="64" t="s">
        <v>19</v>
      </c>
      <c r="B11" s="65"/>
      <c r="C11" s="29">
        <f>ROUND(SUM(C9:C10),2)</f>
        <v>0</v>
      </c>
    </row>
    <row r="12" spans="1:3" ht="15.75">
      <c r="A12" s="59" t="s">
        <v>14</v>
      </c>
      <c r="B12" s="60"/>
      <c r="C12" s="30">
        <f>ROUND(C11*21%,2)</f>
        <v>0</v>
      </c>
    </row>
    <row r="13" spans="1:3" ht="15.75">
      <c r="A13" s="59" t="s">
        <v>15</v>
      </c>
      <c r="B13" s="60"/>
      <c r="C13" s="31">
        <f>ROUND(SUM(C11:C12),2)</f>
        <v>0</v>
      </c>
    </row>
    <row r="14" spans="1:3" ht="14.25">
      <c r="A14" s="13"/>
      <c r="B14" s="14"/>
      <c r="C14" s="15"/>
    </row>
    <row r="15" spans="1:3" ht="14.25">
      <c r="A15" s="16" t="s">
        <v>16</v>
      </c>
      <c r="B15" s="32"/>
      <c r="C15" s="24"/>
    </row>
    <row r="16" spans="1:3">
      <c r="A16" s="17"/>
      <c r="B16" s="25" t="s">
        <v>17</v>
      </c>
      <c r="C16" s="25"/>
    </row>
    <row r="17" spans="1:3" ht="15">
      <c r="A17" s="18"/>
      <c r="B17" s="19"/>
      <c r="C17" s="20"/>
    </row>
    <row r="18" spans="1:3" ht="14.25">
      <c r="A18" s="13"/>
      <c r="B18" s="14"/>
      <c r="C18" s="15"/>
    </row>
    <row r="19" spans="1:3" ht="14.25">
      <c r="A19" s="16" t="s">
        <v>18</v>
      </c>
      <c r="B19" s="32"/>
      <c r="C19" s="24"/>
    </row>
    <row r="20" spans="1:3">
      <c r="A20" s="17"/>
      <c r="B20" s="25" t="s">
        <v>17</v>
      </c>
      <c r="C20" s="25"/>
    </row>
    <row r="21" spans="1:3" ht="14.25">
      <c r="A21" s="13"/>
      <c r="B21" s="14"/>
      <c r="C21" s="15"/>
    </row>
    <row r="22" spans="1:3" ht="12.75" customHeight="1">
      <c r="A22" s="13"/>
      <c r="B22" s="14"/>
      <c r="C22" s="15"/>
    </row>
    <row r="23" spans="1:3" ht="14.25">
      <c r="A23" s="13"/>
      <c r="B23" s="14"/>
      <c r="C23" s="15"/>
    </row>
    <row r="24" spans="1:3" ht="14.25">
      <c r="A24" s="13"/>
      <c r="B24" s="14"/>
      <c r="C24" s="15"/>
    </row>
  </sheetData>
  <mergeCells count="7">
    <mergeCell ref="A12:B12"/>
    <mergeCell ref="A13:B13"/>
    <mergeCell ref="A4:C4"/>
    <mergeCell ref="A5:C5"/>
    <mergeCell ref="A9:B9"/>
    <mergeCell ref="A10:B10"/>
    <mergeCell ref="A11:B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tabSelected="1" workbookViewId="0">
      <selection activeCell="B121" sqref="B121"/>
    </sheetView>
  </sheetViews>
  <sheetFormatPr defaultRowHeight="15"/>
  <cols>
    <col min="1" max="1" width="5" bestFit="1" customWidth="1"/>
    <col min="2" max="2" width="59.7109375" style="7" customWidth="1"/>
    <col min="3" max="3" width="5.85546875" style="7" bestFit="1" customWidth="1"/>
    <col min="4" max="4" width="8.28515625" style="7" bestFit="1" customWidth="1"/>
    <col min="5" max="5" width="10.42578125" customWidth="1"/>
    <col min="6" max="6" width="12.28515625" customWidth="1"/>
  </cols>
  <sheetData>
    <row r="1" spans="1:6" ht="33.75">
      <c r="A1" s="1" t="s">
        <v>0</v>
      </c>
      <c r="B1" s="1" t="s">
        <v>1</v>
      </c>
      <c r="C1" s="1" t="s">
        <v>2</v>
      </c>
      <c r="D1" s="2" t="s">
        <v>3</v>
      </c>
      <c r="E1" s="1" t="s">
        <v>10</v>
      </c>
      <c r="F1" s="1" t="s">
        <v>9</v>
      </c>
    </row>
    <row r="2" spans="1:6" ht="15" customHeight="1">
      <c r="A2" s="52" t="s">
        <v>130</v>
      </c>
      <c r="B2" s="8"/>
      <c r="C2" s="8"/>
      <c r="D2" s="8"/>
      <c r="E2" s="8"/>
      <c r="F2" s="9"/>
    </row>
    <row r="3" spans="1:6">
      <c r="A3" s="33">
        <v>1</v>
      </c>
      <c r="B3" s="53" t="s">
        <v>23</v>
      </c>
      <c r="C3" s="34"/>
      <c r="D3" s="34"/>
      <c r="E3" s="1"/>
      <c r="F3" s="4"/>
    </row>
    <row r="4" spans="1:6">
      <c r="A4" s="33">
        <v>2</v>
      </c>
      <c r="B4" s="35" t="s">
        <v>6</v>
      </c>
      <c r="C4" s="33" t="s">
        <v>24</v>
      </c>
      <c r="D4" s="36">
        <v>1</v>
      </c>
      <c r="E4" s="2"/>
      <c r="F4" s="2">
        <f>ROUND(D4*E4,2)</f>
        <v>0</v>
      </c>
    </row>
    <row r="5" spans="1:6">
      <c r="A5" s="33">
        <v>3</v>
      </c>
      <c r="B5" s="35" t="s">
        <v>25</v>
      </c>
      <c r="C5" s="33" t="s">
        <v>5</v>
      </c>
      <c r="D5" s="36">
        <v>221.42</v>
      </c>
      <c r="E5" s="2"/>
      <c r="F5" s="2">
        <f t="shared" ref="F5:F8" si="0">ROUND(D5*E5,2)</f>
        <v>0</v>
      </c>
    </row>
    <row r="6" spans="1:6" ht="24">
      <c r="A6" s="33">
        <v>4</v>
      </c>
      <c r="B6" s="37" t="s">
        <v>26</v>
      </c>
      <c r="C6" s="33" t="s">
        <v>27</v>
      </c>
      <c r="D6" s="36">
        <v>464</v>
      </c>
      <c r="E6" s="2"/>
      <c r="F6" s="2">
        <f t="shared" si="0"/>
        <v>0</v>
      </c>
    </row>
    <row r="7" spans="1:6">
      <c r="A7" s="33">
        <v>5</v>
      </c>
      <c r="B7" s="37" t="s">
        <v>28</v>
      </c>
      <c r="C7" s="33" t="s">
        <v>4</v>
      </c>
      <c r="D7" s="36">
        <v>1</v>
      </c>
      <c r="E7" s="2"/>
      <c r="F7" s="2">
        <f t="shared" si="0"/>
        <v>0</v>
      </c>
    </row>
    <row r="8" spans="1:6">
      <c r="A8" s="33">
        <v>6</v>
      </c>
      <c r="B8" s="37" t="s">
        <v>29</v>
      </c>
      <c r="C8" s="33" t="s">
        <v>4</v>
      </c>
      <c r="D8" s="36">
        <v>4</v>
      </c>
      <c r="E8" s="2"/>
      <c r="F8" s="2">
        <f t="shared" si="0"/>
        <v>0</v>
      </c>
    </row>
    <row r="9" spans="1:6">
      <c r="A9" s="33">
        <v>7</v>
      </c>
      <c r="B9" s="54" t="s">
        <v>30</v>
      </c>
      <c r="C9" s="34"/>
      <c r="D9" s="34"/>
      <c r="E9" s="2"/>
      <c r="F9" s="2"/>
    </row>
    <row r="10" spans="1:6" ht="36">
      <c r="A10" s="33">
        <v>8</v>
      </c>
      <c r="B10" s="37" t="s">
        <v>131</v>
      </c>
      <c r="C10" s="33" t="s">
        <v>4</v>
      </c>
      <c r="D10" s="36">
        <v>4</v>
      </c>
      <c r="E10" s="2"/>
      <c r="F10" s="2">
        <f t="shared" ref="F10:F14" si="1">ROUND(D10*E10,2)</f>
        <v>0</v>
      </c>
    </row>
    <row r="11" spans="1:6" ht="36">
      <c r="A11" s="33">
        <v>9</v>
      </c>
      <c r="B11" s="37" t="s">
        <v>132</v>
      </c>
      <c r="C11" s="33" t="s">
        <v>4</v>
      </c>
      <c r="D11" s="36">
        <v>1</v>
      </c>
      <c r="E11" s="2"/>
      <c r="F11" s="2">
        <f t="shared" si="1"/>
        <v>0</v>
      </c>
    </row>
    <row r="12" spans="1:6" ht="36">
      <c r="A12" s="33">
        <v>10</v>
      </c>
      <c r="B12" s="37" t="s">
        <v>133</v>
      </c>
      <c r="C12" s="33" t="s">
        <v>4</v>
      </c>
      <c r="D12" s="36">
        <v>1</v>
      </c>
      <c r="E12" s="2"/>
      <c r="F12" s="2">
        <f t="shared" si="1"/>
        <v>0</v>
      </c>
    </row>
    <row r="13" spans="1:6">
      <c r="A13" s="33">
        <v>11</v>
      </c>
      <c r="B13" s="37" t="s">
        <v>31</v>
      </c>
      <c r="C13" s="33" t="s">
        <v>5</v>
      </c>
      <c r="D13" s="36">
        <v>201</v>
      </c>
      <c r="E13" s="2"/>
      <c r="F13" s="2">
        <f t="shared" si="1"/>
        <v>0</v>
      </c>
    </row>
    <row r="14" spans="1:6">
      <c r="A14" s="33">
        <v>12</v>
      </c>
      <c r="B14" s="37" t="s">
        <v>32</v>
      </c>
      <c r="C14" s="33" t="s">
        <v>5</v>
      </c>
      <c r="D14" s="36">
        <v>56</v>
      </c>
      <c r="E14" s="2"/>
      <c r="F14" s="2">
        <f t="shared" si="1"/>
        <v>0</v>
      </c>
    </row>
    <row r="15" spans="1:6">
      <c r="A15" s="33">
        <v>13</v>
      </c>
      <c r="B15" s="54" t="s">
        <v>33</v>
      </c>
      <c r="C15" s="34"/>
      <c r="D15" s="34"/>
      <c r="E15" s="2"/>
      <c r="F15" s="2"/>
    </row>
    <row r="16" spans="1:6">
      <c r="A16" s="33">
        <v>14</v>
      </c>
      <c r="B16" s="37" t="s">
        <v>34</v>
      </c>
      <c r="C16" s="33" t="s">
        <v>27</v>
      </c>
      <c r="D16" s="36">
        <v>190</v>
      </c>
      <c r="E16" s="2"/>
      <c r="F16" s="2">
        <f t="shared" ref="F16:F17" si="2">ROUND(D16*E16,2)</f>
        <v>0</v>
      </c>
    </row>
    <row r="17" spans="1:6" ht="25.5">
      <c r="A17" s="33">
        <v>15</v>
      </c>
      <c r="B17" s="37" t="s">
        <v>35</v>
      </c>
      <c r="C17" s="33" t="s">
        <v>27</v>
      </c>
      <c r="D17" s="36">
        <v>685</v>
      </c>
      <c r="E17" s="2"/>
      <c r="F17" s="2">
        <f t="shared" si="2"/>
        <v>0</v>
      </c>
    </row>
    <row r="18" spans="1:6">
      <c r="A18" s="33">
        <v>16</v>
      </c>
      <c r="B18" s="54" t="s">
        <v>36</v>
      </c>
      <c r="C18" s="34"/>
      <c r="D18" s="34"/>
      <c r="E18" s="1"/>
      <c r="F18" s="2"/>
    </row>
    <row r="19" spans="1:6">
      <c r="A19" s="33">
        <v>17</v>
      </c>
      <c r="B19" s="38" t="s">
        <v>37</v>
      </c>
      <c r="C19" s="39"/>
      <c r="D19" s="36"/>
      <c r="E19" s="1"/>
      <c r="F19" s="2"/>
    </row>
    <row r="20" spans="1:6" ht="24">
      <c r="A20" s="33">
        <v>18</v>
      </c>
      <c r="B20" s="35" t="s">
        <v>38</v>
      </c>
      <c r="C20" s="33" t="s">
        <v>39</v>
      </c>
      <c r="D20" s="36">
        <v>79</v>
      </c>
      <c r="E20" s="2"/>
      <c r="F20" s="2">
        <f t="shared" ref="F20:F24" si="3">ROUND(D20*E20,2)</f>
        <v>0</v>
      </c>
    </row>
    <row r="21" spans="1:6" ht="36">
      <c r="A21" s="33">
        <v>19</v>
      </c>
      <c r="B21" s="35" t="s">
        <v>40</v>
      </c>
      <c r="C21" s="33" t="s">
        <v>39</v>
      </c>
      <c r="D21" s="36">
        <v>38</v>
      </c>
      <c r="E21" s="2"/>
      <c r="F21" s="2">
        <f t="shared" si="3"/>
        <v>0</v>
      </c>
    </row>
    <row r="22" spans="1:6">
      <c r="A22" s="33">
        <v>20</v>
      </c>
      <c r="B22" s="35" t="s">
        <v>41</v>
      </c>
      <c r="C22" s="33" t="s">
        <v>27</v>
      </c>
      <c r="D22" s="36">
        <f>D24</f>
        <v>93</v>
      </c>
      <c r="E22" s="2"/>
      <c r="F22" s="2">
        <f t="shared" si="3"/>
        <v>0</v>
      </c>
    </row>
    <row r="23" spans="1:6">
      <c r="A23" s="33">
        <v>21</v>
      </c>
      <c r="B23" s="35" t="s">
        <v>42</v>
      </c>
      <c r="C23" s="33" t="s">
        <v>27</v>
      </c>
      <c r="D23" s="36">
        <f>D24</f>
        <v>93</v>
      </c>
      <c r="E23" s="2"/>
      <c r="F23" s="2">
        <f t="shared" si="3"/>
        <v>0</v>
      </c>
    </row>
    <row r="24" spans="1:6">
      <c r="A24" s="33">
        <v>22</v>
      </c>
      <c r="B24" s="35" t="s">
        <v>43</v>
      </c>
      <c r="C24" s="33" t="s">
        <v>27</v>
      </c>
      <c r="D24" s="36">
        <v>93</v>
      </c>
      <c r="E24" s="2"/>
      <c r="F24" s="2">
        <f t="shared" si="3"/>
        <v>0</v>
      </c>
    </row>
    <row r="25" spans="1:6">
      <c r="A25" s="33">
        <v>23</v>
      </c>
      <c r="B25" s="38" t="s">
        <v>44</v>
      </c>
      <c r="C25" s="39"/>
      <c r="D25" s="36"/>
      <c r="E25" s="2"/>
      <c r="F25" s="2"/>
    </row>
    <row r="26" spans="1:6" ht="24">
      <c r="A26" s="33">
        <v>24</v>
      </c>
      <c r="B26" s="35" t="s">
        <v>45</v>
      </c>
      <c r="C26" s="33" t="s">
        <v>39</v>
      </c>
      <c r="D26" s="36">
        <v>14.4</v>
      </c>
      <c r="E26" s="2"/>
      <c r="F26" s="2">
        <f t="shared" ref="F26:F30" si="4">ROUND(D26*E26,2)</f>
        <v>0</v>
      </c>
    </row>
    <row r="27" spans="1:6" ht="36">
      <c r="A27" s="33">
        <v>25</v>
      </c>
      <c r="B27" s="35" t="s">
        <v>40</v>
      </c>
      <c r="C27" s="33" t="s">
        <v>39</v>
      </c>
      <c r="D27" s="36">
        <v>7.8</v>
      </c>
      <c r="E27" s="2"/>
      <c r="F27" s="2">
        <f t="shared" si="4"/>
        <v>0</v>
      </c>
    </row>
    <row r="28" spans="1:6">
      <c r="A28" s="33">
        <v>26</v>
      </c>
      <c r="B28" s="35" t="s">
        <v>46</v>
      </c>
      <c r="C28" s="33" t="s">
        <v>27</v>
      </c>
      <c r="D28" s="36">
        <f>D30</f>
        <v>20</v>
      </c>
      <c r="E28" s="2"/>
      <c r="F28" s="2">
        <f t="shared" si="4"/>
        <v>0</v>
      </c>
    </row>
    <row r="29" spans="1:6">
      <c r="A29" s="33">
        <v>27</v>
      </c>
      <c r="B29" s="35" t="s">
        <v>42</v>
      </c>
      <c r="C29" s="33" t="s">
        <v>27</v>
      </c>
      <c r="D29" s="36">
        <f>D30</f>
        <v>20</v>
      </c>
      <c r="E29" s="2"/>
      <c r="F29" s="2">
        <f t="shared" si="4"/>
        <v>0</v>
      </c>
    </row>
    <row r="30" spans="1:6">
      <c r="A30" s="33">
        <v>28</v>
      </c>
      <c r="B30" s="35" t="s">
        <v>47</v>
      </c>
      <c r="C30" s="33" t="s">
        <v>27</v>
      </c>
      <c r="D30" s="36">
        <f>20</f>
        <v>20</v>
      </c>
      <c r="E30" s="2"/>
      <c r="F30" s="2">
        <f t="shared" si="4"/>
        <v>0</v>
      </c>
    </row>
    <row r="31" spans="1:6">
      <c r="A31" s="33">
        <v>29</v>
      </c>
      <c r="B31" s="40" t="s">
        <v>48</v>
      </c>
      <c r="C31" s="33"/>
      <c r="D31" s="36"/>
      <c r="E31" s="2"/>
      <c r="F31" s="2"/>
    </row>
    <row r="32" spans="1:6" ht="24">
      <c r="A32" s="33">
        <v>30</v>
      </c>
      <c r="B32" s="35" t="s">
        <v>49</v>
      </c>
      <c r="C32" s="33" t="s">
        <v>39</v>
      </c>
      <c r="D32" s="36">
        <v>773</v>
      </c>
      <c r="E32" s="2"/>
      <c r="F32" s="2">
        <f t="shared" ref="F32:F37" si="5">ROUND(D32*E32,2)</f>
        <v>0</v>
      </c>
    </row>
    <row r="33" spans="1:6" ht="36">
      <c r="A33" s="33">
        <v>31</v>
      </c>
      <c r="B33" s="35" t="s">
        <v>50</v>
      </c>
      <c r="C33" s="33" t="s">
        <v>39</v>
      </c>
      <c r="D33" s="36">
        <v>403</v>
      </c>
      <c r="E33" s="2"/>
      <c r="F33" s="2">
        <f t="shared" si="5"/>
        <v>0</v>
      </c>
    </row>
    <row r="34" spans="1:6">
      <c r="A34" s="33">
        <v>32</v>
      </c>
      <c r="B34" s="35" t="s">
        <v>41</v>
      </c>
      <c r="C34" s="33" t="s">
        <v>27</v>
      </c>
      <c r="D34" s="36">
        <v>1227</v>
      </c>
      <c r="E34" s="2"/>
      <c r="F34" s="2">
        <f t="shared" si="5"/>
        <v>0</v>
      </c>
    </row>
    <row r="35" spans="1:6">
      <c r="A35" s="33">
        <v>33</v>
      </c>
      <c r="B35" s="35" t="s">
        <v>51</v>
      </c>
      <c r="C35" s="33" t="s">
        <v>27</v>
      </c>
      <c r="D35" s="36">
        <v>1173</v>
      </c>
      <c r="E35" s="2"/>
      <c r="F35" s="2">
        <f t="shared" si="5"/>
        <v>0</v>
      </c>
    </row>
    <row r="36" spans="1:6">
      <c r="A36" s="33">
        <v>34</v>
      </c>
      <c r="B36" s="35" t="s">
        <v>52</v>
      </c>
      <c r="C36" s="33" t="s">
        <v>27</v>
      </c>
      <c r="D36" s="36">
        <v>965</v>
      </c>
      <c r="E36" s="2"/>
      <c r="F36" s="2">
        <f t="shared" si="5"/>
        <v>0</v>
      </c>
    </row>
    <row r="37" spans="1:6">
      <c r="A37" s="33">
        <v>35</v>
      </c>
      <c r="B37" s="35" t="s">
        <v>53</v>
      </c>
      <c r="C37" s="33" t="s">
        <v>27</v>
      </c>
      <c r="D37" s="36">
        <v>192</v>
      </c>
      <c r="E37" s="2"/>
      <c r="F37" s="2">
        <f t="shared" si="5"/>
        <v>0</v>
      </c>
    </row>
    <row r="38" spans="1:6">
      <c r="A38" s="33">
        <v>36</v>
      </c>
      <c r="B38" s="40" t="s">
        <v>54</v>
      </c>
      <c r="C38" s="33"/>
      <c r="D38" s="36"/>
      <c r="E38" s="2"/>
      <c r="F38" s="2"/>
    </row>
    <row r="39" spans="1:6" ht="24">
      <c r="A39" s="33">
        <v>37</v>
      </c>
      <c r="B39" s="35" t="s">
        <v>49</v>
      </c>
      <c r="C39" s="33" t="s">
        <v>39</v>
      </c>
      <c r="D39" s="36">
        <v>746</v>
      </c>
      <c r="E39" s="2"/>
      <c r="F39" s="2">
        <f t="shared" ref="F39:F44" si="6">ROUND(D39*E39,2)</f>
        <v>0</v>
      </c>
    </row>
    <row r="40" spans="1:6" ht="36">
      <c r="A40" s="33">
        <v>38</v>
      </c>
      <c r="B40" s="35" t="s">
        <v>50</v>
      </c>
      <c r="C40" s="33" t="s">
        <v>39</v>
      </c>
      <c r="D40" s="36">
        <f>D41*0.3+113</f>
        <v>345.5</v>
      </c>
      <c r="E40" s="2"/>
      <c r="F40" s="2">
        <f t="shared" si="6"/>
        <v>0</v>
      </c>
    </row>
    <row r="41" spans="1:6">
      <c r="A41" s="33">
        <v>39</v>
      </c>
      <c r="B41" s="35" t="s">
        <v>55</v>
      </c>
      <c r="C41" s="33" t="s">
        <v>27</v>
      </c>
      <c r="D41" s="36">
        <f>D42</f>
        <v>775</v>
      </c>
      <c r="E41" s="2"/>
      <c r="F41" s="2">
        <f t="shared" si="6"/>
        <v>0</v>
      </c>
    </row>
    <row r="42" spans="1:6">
      <c r="A42" s="33">
        <v>40</v>
      </c>
      <c r="B42" s="35" t="s">
        <v>51</v>
      </c>
      <c r="C42" s="33" t="s">
        <v>27</v>
      </c>
      <c r="D42" s="36">
        <f>D43</f>
        <v>775</v>
      </c>
      <c r="E42" s="2"/>
      <c r="F42" s="2">
        <f t="shared" si="6"/>
        <v>0</v>
      </c>
    </row>
    <row r="43" spans="1:6">
      <c r="A43" s="33">
        <v>41</v>
      </c>
      <c r="B43" s="35" t="s">
        <v>56</v>
      </c>
      <c r="C43" s="33" t="s">
        <v>27</v>
      </c>
      <c r="D43" s="36">
        <f>D44</f>
        <v>775</v>
      </c>
      <c r="E43" s="2"/>
      <c r="F43" s="2">
        <f t="shared" si="6"/>
        <v>0</v>
      </c>
    </row>
    <row r="44" spans="1:6">
      <c r="A44" s="33">
        <v>42</v>
      </c>
      <c r="B44" s="35" t="s">
        <v>57</v>
      </c>
      <c r="C44" s="33" t="s">
        <v>27</v>
      </c>
      <c r="D44" s="36">
        <v>775</v>
      </c>
      <c r="E44" s="2"/>
      <c r="F44" s="2">
        <f t="shared" si="6"/>
        <v>0</v>
      </c>
    </row>
    <row r="45" spans="1:6" ht="24">
      <c r="A45" s="33">
        <v>43</v>
      </c>
      <c r="B45" s="38" t="s">
        <v>58</v>
      </c>
      <c r="C45" s="33"/>
      <c r="D45" s="36"/>
      <c r="E45" s="2"/>
      <c r="F45" s="2"/>
    </row>
    <row r="46" spans="1:6">
      <c r="A46" s="33">
        <v>44</v>
      </c>
      <c r="B46" s="35" t="s">
        <v>59</v>
      </c>
      <c r="C46" s="33" t="s">
        <v>39</v>
      </c>
      <c r="D46" s="36">
        <f>D47</f>
        <v>94</v>
      </c>
      <c r="E46" s="2"/>
      <c r="F46" s="2">
        <f t="shared" ref="F46:F48" si="7">ROUND(D46*E46,2)</f>
        <v>0</v>
      </c>
    </row>
    <row r="47" spans="1:6">
      <c r="A47" s="33">
        <v>45</v>
      </c>
      <c r="B47" s="35" t="s">
        <v>56</v>
      </c>
      <c r="C47" s="33" t="s">
        <v>39</v>
      </c>
      <c r="D47" s="36">
        <f>D48</f>
        <v>94</v>
      </c>
      <c r="E47" s="2"/>
      <c r="F47" s="2">
        <f t="shared" si="7"/>
        <v>0</v>
      </c>
    </row>
    <row r="48" spans="1:6">
      <c r="A48" s="33">
        <v>46</v>
      </c>
      <c r="B48" s="35" t="s">
        <v>57</v>
      </c>
      <c r="C48" s="33" t="s">
        <v>27</v>
      </c>
      <c r="D48" s="36">
        <v>94</v>
      </c>
      <c r="E48" s="2"/>
      <c r="F48" s="2">
        <f t="shared" si="7"/>
        <v>0</v>
      </c>
    </row>
    <row r="49" spans="1:6">
      <c r="A49" s="33">
        <v>47</v>
      </c>
      <c r="B49" s="38" t="s">
        <v>60</v>
      </c>
      <c r="C49" s="33"/>
      <c r="D49" s="36"/>
      <c r="E49" s="2"/>
      <c r="F49" s="2"/>
    </row>
    <row r="50" spans="1:6" ht="24">
      <c r="A50" s="33">
        <v>48</v>
      </c>
      <c r="B50" s="35" t="s">
        <v>134</v>
      </c>
      <c r="C50" s="33" t="s">
        <v>5</v>
      </c>
      <c r="D50" s="36">
        <v>5</v>
      </c>
      <c r="E50" s="2"/>
      <c r="F50" s="2">
        <f t="shared" ref="F50:F53" si="8">ROUND(D50*E50,2)</f>
        <v>0</v>
      </c>
    </row>
    <row r="51" spans="1:6" ht="24">
      <c r="A51" s="33">
        <v>49</v>
      </c>
      <c r="B51" s="35" t="s">
        <v>135</v>
      </c>
      <c r="C51" s="33" t="s">
        <v>5</v>
      </c>
      <c r="D51" s="36">
        <v>2</v>
      </c>
      <c r="E51" s="2"/>
      <c r="F51" s="2">
        <f t="shared" si="8"/>
        <v>0</v>
      </c>
    </row>
    <row r="52" spans="1:6" ht="24">
      <c r="A52" s="33">
        <v>50</v>
      </c>
      <c r="B52" s="35" t="s">
        <v>136</v>
      </c>
      <c r="C52" s="33" t="s">
        <v>5</v>
      </c>
      <c r="D52" s="36">
        <v>276</v>
      </c>
      <c r="E52" s="2"/>
      <c r="F52" s="2">
        <f t="shared" si="8"/>
        <v>0</v>
      </c>
    </row>
    <row r="53" spans="1:6" ht="24">
      <c r="A53" s="33">
        <v>51</v>
      </c>
      <c r="B53" s="35" t="s">
        <v>137</v>
      </c>
      <c r="C53" s="33" t="s">
        <v>5</v>
      </c>
      <c r="D53" s="36">
        <v>96</v>
      </c>
      <c r="E53" s="2"/>
      <c r="F53" s="2">
        <f t="shared" si="8"/>
        <v>0</v>
      </c>
    </row>
    <row r="54" spans="1:6">
      <c r="A54" s="33">
        <v>52</v>
      </c>
      <c r="B54" s="40" t="s">
        <v>61</v>
      </c>
      <c r="C54" s="33"/>
      <c r="D54" s="36"/>
      <c r="E54" s="2"/>
      <c r="F54" s="2"/>
    </row>
    <row r="55" spans="1:6">
      <c r="A55" s="33">
        <v>53</v>
      </c>
      <c r="B55" s="35" t="s">
        <v>62</v>
      </c>
      <c r="C55" s="33" t="s">
        <v>27</v>
      </c>
      <c r="D55" s="55">
        <v>53</v>
      </c>
      <c r="E55" s="2"/>
      <c r="F55" s="2">
        <f>ROUND(D55*E55,2)</f>
        <v>0</v>
      </c>
    </row>
    <row r="56" spans="1:6">
      <c r="A56" s="33">
        <v>54</v>
      </c>
      <c r="B56" s="54" t="s">
        <v>63</v>
      </c>
      <c r="C56" s="34"/>
      <c r="D56" s="34"/>
      <c r="E56" s="56"/>
      <c r="F56" s="56"/>
    </row>
    <row r="57" spans="1:6" ht="15" customHeight="1">
      <c r="A57" s="33">
        <v>55</v>
      </c>
      <c r="B57" s="37" t="s">
        <v>64</v>
      </c>
      <c r="C57" s="33" t="s">
        <v>27</v>
      </c>
      <c r="D57" s="55">
        <v>0.8</v>
      </c>
      <c r="E57" s="56"/>
      <c r="F57" s="2">
        <f t="shared" ref="F57:F59" si="9">ROUND(D57*E57,2)</f>
        <v>0</v>
      </c>
    </row>
    <row r="58" spans="1:6">
      <c r="A58" s="33">
        <v>56</v>
      </c>
      <c r="B58" s="37" t="s">
        <v>65</v>
      </c>
      <c r="C58" s="33" t="s">
        <v>27</v>
      </c>
      <c r="D58" s="55">
        <v>1.1499999999999999</v>
      </c>
      <c r="E58" s="56"/>
      <c r="F58" s="2">
        <f t="shared" si="9"/>
        <v>0</v>
      </c>
    </row>
    <row r="59" spans="1:6" ht="24">
      <c r="A59" s="33">
        <v>57</v>
      </c>
      <c r="B59" s="37" t="s">
        <v>66</v>
      </c>
      <c r="C59" s="33" t="s">
        <v>4</v>
      </c>
      <c r="D59" s="36">
        <v>3</v>
      </c>
      <c r="E59" s="2"/>
      <c r="F59" s="2">
        <f t="shared" si="9"/>
        <v>0</v>
      </c>
    </row>
    <row r="60" spans="1:6">
      <c r="A60" s="52" t="s">
        <v>67</v>
      </c>
      <c r="B60" s="8"/>
      <c r="C60" s="8"/>
      <c r="D60" s="8"/>
      <c r="E60" s="8"/>
      <c r="F60" s="9"/>
    </row>
    <row r="61" spans="1:6">
      <c r="A61" s="41">
        <v>58</v>
      </c>
      <c r="B61" s="42" t="s">
        <v>68</v>
      </c>
      <c r="C61" s="43"/>
      <c r="D61" s="43"/>
      <c r="E61" s="2"/>
      <c r="F61" s="2"/>
    </row>
    <row r="62" spans="1:6" ht="24">
      <c r="A62" s="41">
        <v>59</v>
      </c>
      <c r="B62" s="35" t="s">
        <v>69</v>
      </c>
      <c r="C62" s="39" t="s">
        <v>4</v>
      </c>
      <c r="D62" s="36">
        <v>5</v>
      </c>
      <c r="E62" s="2"/>
      <c r="F62" s="2">
        <f t="shared" ref="F62:F78" si="10">ROUND(D62*E62,2)</f>
        <v>0</v>
      </c>
    </row>
    <row r="63" spans="1:6">
      <c r="A63" s="41">
        <v>60</v>
      </c>
      <c r="B63" s="35" t="s">
        <v>70</v>
      </c>
      <c r="C63" s="39" t="s">
        <v>4</v>
      </c>
      <c r="D63" s="36">
        <v>2</v>
      </c>
      <c r="E63" s="2"/>
      <c r="F63" s="2">
        <f t="shared" si="10"/>
        <v>0</v>
      </c>
    </row>
    <row r="64" spans="1:6" ht="24">
      <c r="A64" s="41">
        <v>61</v>
      </c>
      <c r="B64" s="35" t="s">
        <v>138</v>
      </c>
      <c r="C64" s="39" t="s">
        <v>5</v>
      </c>
      <c r="D64" s="36">
        <v>48</v>
      </c>
      <c r="E64" s="2"/>
      <c r="F64" s="2">
        <f t="shared" si="10"/>
        <v>0</v>
      </c>
    </row>
    <row r="65" spans="1:6" ht="24">
      <c r="A65" s="41">
        <v>62</v>
      </c>
      <c r="B65" s="35" t="s">
        <v>139</v>
      </c>
      <c r="C65" s="39" t="s">
        <v>5</v>
      </c>
      <c r="D65" s="36">
        <v>49</v>
      </c>
      <c r="E65" s="2"/>
      <c r="F65" s="2">
        <f t="shared" si="10"/>
        <v>0</v>
      </c>
    </row>
    <row r="66" spans="1:6">
      <c r="A66" s="41">
        <v>63</v>
      </c>
      <c r="B66" s="35" t="s">
        <v>71</v>
      </c>
      <c r="C66" s="39" t="s">
        <v>5</v>
      </c>
      <c r="D66" s="36">
        <v>36</v>
      </c>
      <c r="E66" s="2"/>
      <c r="F66" s="2">
        <f t="shared" si="10"/>
        <v>0</v>
      </c>
    </row>
    <row r="67" spans="1:6">
      <c r="A67" s="41">
        <v>64</v>
      </c>
      <c r="B67" s="35" t="s">
        <v>72</v>
      </c>
      <c r="C67" s="39" t="s">
        <v>5</v>
      </c>
      <c r="D67" s="36">
        <v>20</v>
      </c>
      <c r="E67" s="2"/>
      <c r="F67" s="2">
        <f t="shared" si="10"/>
        <v>0</v>
      </c>
    </row>
    <row r="68" spans="1:6">
      <c r="A68" s="41">
        <v>65</v>
      </c>
      <c r="B68" s="35" t="s">
        <v>140</v>
      </c>
      <c r="C68" s="39" t="s">
        <v>5</v>
      </c>
      <c r="D68" s="36">
        <v>97</v>
      </c>
      <c r="E68" s="2"/>
      <c r="F68" s="2">
        <f t="shared" si="10"/>
        <v>0</v>
      </c>
    </row>
    <row r="69" spans="1:6">
      <c r="A69" s="41">
        <v>66</v>
      </c>
      <c r="B69" s="44" t="s">
        <v>73</v>
      </c>
      <c r="C69" s="45" t="s">
        <v>4</v>
      </c>
      <c r="D69" s="36">
        <v>2</v>
      </c>
      <c r="E69" s="2"/>
      <c r="F69" s="2">
        <f t="shared" si="10"/>
        <v>0</v>
      </c>
    </row>
    <row r="70" spans="1:6">
      <c r="A70" s="41">
        <v>67</v>
      </c>
      <c r="B70" s="35" t="s">
        <v>74</v>
      </c>
      <c r="C70" s="39" t="s">
        <v>5</v>
      </c>
      <c r="D70" s="36">
        <v>41</v>
      </c>
      <c r="E70" s="2"/>
      <c r="F70" s="2">
        <f t="shared" si="10"/>
        <v>0</v>
      </c>
    </row>
    <row r="71" spans="1:6">
      <c r="A71" s="41">
        <v>68</v>
      </c>
      <c r="B71" s="35" t="s">
        <v>75</v>
      </c>
      <c r="C71" s="39" t="s">
        <v>5</v>
      </c>
      <c r="D71" s="36">
        <v>56</v>
      </c>
      <c r="E71" s="2"/>
      <c r="F71" s="2">
        <f t="shared" si="10"/>
        <v>0</v>
      </c>
    </row>
    <row r="72" spans="1:6">
      <c r="A72" s="41">
        <v>69</v>
      </c>
      <c r="B72" s="35" t="s">
        <v>76</v>
      </c>
      <c r="C72" s="39" t="s">
        <v>5</v>
      </c>
      <c r="D72" s="36">
        <v>97</v>
      </c>
      <c r="E72" s="2"/>
      <c r="F72" s="2">
        <f t="shared" si="10"/>
        <v>0</v>
      </c>
    </row>
    <row r="73" spans="1:6" ht="24">
      <c r="A73" s="41">
        <v>70</v>
      </c>
      <c r="B73" s="35" t="s">
        <v>77</v>
      </c>
      <c r="C73" s="39" t="s">
        <v>4</v>
      </c>
      <c r="D73" s="36">
        <v>2</v>
      </c>
      <c r="E73" s="2"/>
      <c r="F73" s="2">
        <f t="shared" si="10"/>
        <v>0</v>
      </c>
    </row>
    <row r="74" spans="1:6" ht="15" customHeight="1">
      <c r="A74" s="41">
        <v>71</v>
      </c>
      <c r="B74" s="35" t="s">
        <v>78</v>
      </c>
      <c r="C74" s="39" t="s">
        <v>4</v>
      </c>
      <c r="D74" s="36">
        <v>1</v>
      </c>
      <c r="E74" s="56"/>
      <c r="F74" s="2">
        <f t="shared" si="10"/>
        <v>0</v>
      </c>
    </row>
    <row r="75" spans="1:6">
      <c r="A75" s="41">
        <v>72</v>
      </c>
      <c r="B75" s="46" t="s">
        <v>79</v>
      </c>
      <c r="C75" s="47" t="s">
        <v>80</v>
      </c>
      <c r="D75" s="48">
        <v>9.7000000000000003E-2</v>
      </c>
      <c r="E75" s="56"/>
      <c r="F75" s="2">
        <f t="shared" si="10"/>
        <v>0</v>
      </c>
    </row>
    <row r="76" spans="1:6">
      <c r="A76" s="41">
        <v>73</v>
      </c>
      <c r="B76" s="46" t="s">
        <v>81</v>
      </c>
      <c r="C76" s="47" t="s">
        <v>80</v>
      </c>
      <c r="D76" s="48">
        <v>9.7000000000000003E-2</v>
      </c>
      <c r="E76" s="2"/>
      <c r="F76" s="2">
        <f t="shared" si="10"/>
        <v>0</v>
      </c>
    </row>
    <row r="77" spans="1:6">
      <c r="A77" s="41">
        <v>74</v>
      </c>
      <c r="B77" s="46" t="s">
        <v>82</v>
      </c>
      <c r="C77" s="47" t="s">
        <v>83</v>
      </c>
      <c r="D77" s="36">
        <v>1</v>
      </c>
      <c r="E77" s="2"/>
      <c r="F77" s="2">
        <f t="shared" si="10"/>
        <v>0</v>
      </c>
    </row>
    <row r="78" spans="1:6">
      <c r="A78" s="41">
        <v>75</v>
      </c>
      <c r="B78" s="46" t="s">
        <v>84</v>
      </c>
      <c r="C78" s="47" t="s">
        <v>83</v>
      </c>
      <c r="D78" s="36">
        <v>1</v>
      </c>
      <c r="E78" s="2"/>
      <c r="F78" s="2">
        <f t="shared" si="10"/>
        <v>0</v>
      </c>
    </row>
    <row r="79" spans="1:6">
      <c r="A79" s="41">
        <v>76</v>
      </c>
      <c r="B79" s="42" t="s">
        <v>85</v>
      </c>
      <c r="C79" s="43"/>
      <c r="D79" s="43"/>
      <c r="E79" s="2"/>
      <c r="F79" s="2"/>
    </row>
    <row r="80" spans="1:6">
      <c r="A80" s="41">
        <v>77</v>
      </c>
      <c r="B80" s="49" t="s">
        <v>86</v>
      </c>
      <c r="C80" s="33" t="s">
        <v>5</v>
      </c>
      <c r="D80" s="36">
        <v>100</v>
      </c>
      <c r="E80" s="2"/>
      <c r="F80" s="2">
        <f t="shared" ref="F80:F86" si="11">ROUND(D80*E80,2)</f>
        <v>0</v>
      </c>
    </row>
    <row r="81" spans="1:6">
      <c r="A81" s="41">
        <v>78</v>
      </c>
      <c r="B81" s="50" t="s">
        <v>87</v>
      </c>
      <c r="C81" s="33" t="s">
        <v>8</v>
      </c>
      <c r="D81" s="36">
        <v>2</v>
      </c>
      <c r="E81" s="2"/>
      <c r="F81" s="2">
        <f t="shared" si="11"/>
        <v>0</v>
      </c>
    </row>
    <row r="82" spans="1:6">
      <c r="A82" s="41">
        <v>79</v>
      </c>
      <c r="B82" s="50" t="s">
        <v>88</v>
      </c>
      <c r="C82" s="33" t="s">
        <v>5</v>
      </c>
      <c r="D82" s="36">
        <v>7</v>
      </c>
      <c r="E82" s="2"/>
      <c r="F82" s="2">
        <f t="shared" si="11"/>
        <v>0</v>
      </c>
    </row>
    <row r="83" spans="1:6">
      <c r="A83" s="41">
        <v>80</v>
      </c>
      <c r="B83" s="50" t="s">
        <v>89</v>
      </c>
      <c r="C83" s="33" t="s">
        <v>5</v>
      </c>
      <c r="D83" s="36">
        <v>29</v>
      </c>
      <c r="E83" s="2"/>
      <c r="F83" s="2">
        <f t="shared" si="11"/>
        <v>0</v>
      </c>
    </row>
    <row r="84" spans="1:6">
      <c r="A84" s="41">
        <v>81</v>
      </c>
      <c r="B84" s="50" t="s">
        <v>90</v>
      </c>
      <c r="C84" s="33" t="s">
        <v>5</v>
      </c>
      <c r="D84" s="36">
        <v>20</v>
      </c>
      <c r="E84" s="2"/>
      <c r="F84" s="2">
        <f t="shared" si="11"/>
        <v>0</v>
      </c>
    </row>
    <row r="85" spans="1:6">
      <c r="A85" s="41">
        <v>82</v>
      </c>
      <c r="B85" s="50" t="s">
        <v>91</v>
      </c>
      <c r="C85" s="33" t="s">
        <v>5</v>
      </c>
      <c r="D85" s="36">
        <v>97</v>
      </c>
      <c r="E85" s="2"/>
      <c r="F85" s="2">
        <f t="shared" si="11"/>
        <v>0</v>
      </c>
    </row>
    <row r="86" spans="1:6">
      <c r="A86" s="41">
        <v>83</v>
      </c>
      <c r="B86" s="50" t="s">
        <v>92</v>
      </c>
      <c r="C86" s="33" t="s">
        <v>4</v>
      </c>
      <c r="D86" s="36">
        <v>2</v>
      </c>
      <c r="E86" s="2"/>
      <c r="F86" s="2">
        <f t="shared" si="11"/>
        <v>0</v>
      </c>
    </row>
    <row r="87" spans="1:6">
      <c r="A87" s="52" t="s">
        <v>93</v>
      </c>
      <c r="B87" s="8"/>
      <c r="C87" s="8"/>
      <c r="D87" s="8"/>
      <c r="E87" s="8"/>
      <c r="F87" s="9"/>
    </row>
    <row r="88" spans="1:6">
      <c r="A88" s="41">
        <v>84</v>
      </c>
      <c r="B88" s="42" t="s">
        <v>94</v>
      </c>
      <c r="C88" s="43"/>
      <c r="D88" s="43"/>
      <c r="E88" s="2"/>
      <c r="F88" s="2"/>
    </row>
    <row r="89" spans="1:6" ht="39">
      <c r="A89" s="41">
        <v>85</v>
      </c>
      <c r="B89" s="51" t="s">
        <v>95</v>
      </c>
      <c r="C89" s="39" t="s">
        <v>5</v>
      </c>
      <c r="D89" s="36">
        <v>25</v>
      </c>
      <c r="E89" s="2"/>
      <c r="F89" s="2">
        <f t="shared" ref="F89:F95" si="12">ROUND(D89*E89,2)</f>
        <v>0</v>
      </c>
    </row>
    <row r="90" spans="1:6" ht="36">
      <c r="A90" s="41" t="s">
        <v>96</v>
      </c>
      <c r="B90" s="46" t="s">
        <v>97</v>
      </c>
      <c r="C90" s="39" t="s">
        <v>98</v>
      </c>
      <c r="D90" s="36">
        <v>3</v>
      </c>
      <c r="E90" s="2"/>
      <c r="F90" s="2">
        <f t="shared" si="12"/>
        <v>0</v>
      </c>
    </row>
    <row r="91" spans="1:6" ht="36">
      <c r="A91" s="41">
        <v>86</v>
      </c>
      <c r="B91" s="46" t="s">
        <v>99</v>
      </c>
      <c r="C91" s="39" t="s">
        <v>98</v>
      </c>
      <c r="D91" s="36">
        <v>2</v>
      </c>
      <c r="E91" s="2"/>
      <c r="F91" s="2">
        <f t="shared" si="12"/>
        <v>0</v>
      </c>
    </row>
    <row r="92" spans="1:6" ht="15.75">
      <c r="A92" s="41" t="s">
        <v>100</v>
      </c>
      <c r="B92" s="46" t="s">
        <v>101</v>
      </c>
      <c r="C92" s="39" t="s">
        <v>102</v>
      </c>
      <c r="D92" s="36">
        <v>50</v>
      </c>
      <c r="E92" s="2"/>
      <c r="F92" s="2">
        <f t="shared" si="12"/>
        <v>0</v>
      </c>
    </row>
    <row r="93" spans="1:6" ht="15.75">
      <c r="A93" s="41">
        <v>87</v>
      </c>
      <c r="B93" s="46" t="s">
        <v>103</v>
      </c>
      <c r="C93" s="39" t="s">
        <v>102</v>
      </c>
      <c r="D93" s="36">
        <v>14</v>
      </c>
      <c r="E93" s="2"/>
      <c r="F93" s="2">
        <f t="shared" si="12"/>
        <v>0</v>
      </c>
    </row>
    <row r="94" spans="1:6" ht="15.75">
      <c r="A94" s="41" t="s">
        <v>104</v>
      </c>
      <c r="B94" s="46" t="s">
        <v>105</v>
      </c>
      <c r="C94" s="39" t="s">
        <v>106</v>
      </c>
      <c r="D94" s="36">
        <v>240</v>
      </c>
      <c r="E94" s="2"/>
      <c r="F94" s="2">
        <f t="shared" si="12"/>
        <v>0</v>
      </c>
    </row>
    <row r="95" spans="1:6">
      <c r="A95" s="41">
        <v>88</v>
      </c>
      <c r="B95" s="46" t="s">
        <v>107</v>
      </c>
      <c r="C95" s="39" t="s">
        <v>7</v>
      </c>
      <c r="D95" s="36">
        <v>2</v>
      </c>
      <c r="E95" s="2"/>
      <c r="F95" s="2">
        <f t="shared" si="12"/>
        <v>0</v>
      </c>
    </row>
    <row r="96" spans="1:6">
      <c r="A96" s="41" t="s">
        <v>108</v>
      </c>
      <c r="B96" s="42" t="s">
        <v>68</v>
      </c>
      <c r="C96" s="43"/>
      <c r="D96" s="43"/>
      <c r="E96" s="2"/>
      <c r="F96" s="2"/>
    </row>
    <row r="97" spans="1:6" ht="48">
      <c r="A97" s="41">
        <v>89</v>
      </c>
      <c r="B97" s="35" t="s">
        <v>109</v>
      </c>
      <c r="C97" s="39" t="s">
        <v>5</v>
      </c>
      <c r="D97" s="36">
        <v>25</v>
      </c>
      <c r="E97" s="2"/>
      <c r="F97" s="2">
        <f t="shared" ref="F97:F109" si="13">ROUND(D97*E97,2)</f>
        <v>0</v>
      </c>
    </row>
    <row r="98" spans="1:6" ht="36">
      <c r="A98" s="41" t="s">
        <v>110</v>
      </c>
      <c r="B98" s="35" t="s">
        <v>111</v>
      </c>
      <c r="C98" s="39" t="s">
        <v>98</v>
      </c>
      <c r="D98" s="36">
        <v>3</v>
      </c>
      <c r="E98" s="2"/>
      <c r="F98" s="2">
        <f t="shared" si="13"/>
        <v>0</v>
      </c>
    </row>
    <row r="99" spans="1:6" ht="36">
      <c r="A99" s="41">
        <v>90</v>
      </c>
      <c r="B99" s="35" t="s">
        <v>112</v>
      </c>
      <c r="C99" s="39" t="s">
        <v>98</v>
      </c>
      <c r="D99" s="36">
        <v>2</v>
      </c>
      <c r="E99" s="2"/>
      <c r="F99" s="2">
        <f t="shared" si="13"/>
        <v>0</v>
      </c>
    </row>
    <row r="100" spans="1:6" ht="15.75">
      <c r="A100" s="41" t="s">
        <v>113</v>
      </c>
      <c r="B100" s="35" t="s">
        <v>114</v>
      </c>
      <c r="C100" s="39" t="s">
        <v>102</v>
      </c>
      <c r="D100" s="36">
        <v>50</v>
      </c>
      <c r="E100" s="2"/>
      <c r="F100" s="2">
        <f t="shared" si="13"/>
        <v>0</v>
      </c>
    </row>
    <row r="101" spans="1:6" ht="24">
      <c r="A101" s="41">
        <v>91</v>
      </c>
      <c r="B101" s="35" t="s">
        <v>115</v>
      </c>
      <c r="C101" s="39" t="s">
        <v>102</v>
      </c>
      <c r="D101" s="36">
        <v>14</v>
      </c>
      <c r="E101" s="2"/>
      <c r="F101" s="2">
        <f t="shared" si="13"/>
        <v>0</v>
      </c>
    </row>
    <row r="102" spans="1:6" ht="15.75">
      <c r="A102" s="41" t="s">
        <v>116</v>
      </c>
      <c r="B102" s="35" t="s">
        <v>117</v>
      </c>
      <c r="C102" s="39" t="s">
        <v>106</v>
      </c>
      <c r="D102" s="36">
        <v>240</v>
      </c>
      <c r="E102" s="2"/>
      <c r="F102" s="2">
        <f t="shared" si="13"/>
        <v>0</v>
      </c>
    </row>
    <row r="103" spans="1:6" ht="24">
      <c r="A103" s="41">
        <v>92</v>
      </c>
      <c r="B103" s="35" t="s">
        <v>118</v>
      </c>
      <c r="C103" s="39" t="s">
        <v>7</v>
      </c>
      <c r="D103" s="36">
        <v>2</v>
      </c>
      <c r="E103" s="2"/>
      <c r="F103" s="2">
        <f t="shared" si="13"/>
        <v>0</v>
      </c>
    </row>
    <row r="104" spans="1:6">
      <c r="A104" s="41" t="s">
        <v>119</v>
      </c>
      <c r="B104" s="35" t="s">
        <v>120</v>
      </c>
      <c r="C104" s="39" t="s">
        <v>5</v>
      </c>
      <c r="D104" s="36">
        <v>25</v>
      </c>
      <c r="E104" s="2"/>
      <c r="F104" s="2">
        <f t="shared" si="13"/>
        <v>0</v>
      </c>
    </row>
    <row r="105" spans="1:6">
      <c r="A105" s="41">
        <v>93</v>
      </c>
      <c r="B105" s="35" t="s">
        <v>121</v>
      </c>
      <c r="C105" s="39" t="s">
        <v>5</v>
      </c>
      <c r="D105" s="36">
        <v>25</v>
      </c>
      <c r="E105" s="2"/>
      <c r="F105" s="2">
        <f t="shared" si="13"/>
        <v>0</v>
      </c>
    </row>
    <row r="106" spans="1:6" ht="15.75">
      <c r="A106" s="41" t="s">
        <v>122</v>
      </c>
      <c r="B106" s="35" t="s">
        <v>123</v>
      </c>
      <c r="C106" s="39" t="s">
        <v>106</v>
      </c>
      <c r="D106" s="36">
        <v>60</v>
      </c>
      <c r="E106" s="2"/>
      <c r="F106" s="2">
        <f t="shared" si="13"/>
        <v>0</v>
      </c>
    </row>
    <row r="107" spans="1:6">
      <c r="A107" s="41">
        <v>94</v>
      </c>
      <c r="B107" s="35" t="s">
        <v>124</v>
      </c>
      <c r="C107" s="39" t="s">
        <v>5</v>
      </c>
      <c r="D107" s="36">
        <v>30</v>
      </c>
      <c r="E107" s="2"/>
      <c r="F107" s="2">
        <f t="shared" si="13"/>
        <v>0</v>
      </c>
    </row>
    <row r="108" spans="1:6">
      <c r="A108" s="41" t="s">
        <v>125</v>
      </c>
      <c r="B108" s="35" t="s">
        <v>126</v>
      </c>
      <c r="C108" s="39" t="s">
        <v>127</v>
      </c>
      <c r="D108" s="36">
        <v>0.1</v>
      </c>
      <c r="E108" s="2"/>
      <c r="F108" s="2">
        <f t="shared" si="13"/>
        <v>0</v>
      </c>
    </row>
    <row r="109" spans="1:6">
      <c r="A109" s="41">
        <v>95</v>
      </c>
      <c r="B109" s="35" t="s">
        <v>128</v>
      </c>
      <c r="C109" s="39" t="s">
        <v>129</v>
      </c>
      <c r="D109" s="36">
        <v>1</v>
      </c>
      <c r="E109" s="2"/>
      <c r="F109" s="2">
        <f t="shared" si="13"/>
        <v>0</v>
      </c>
    </row>
    <row r="110" spans="1:6">
      <c r="A110" s="1"/>
      <c r="B110" s="5"/>
      <c r="C110" s="1"/>
      <c r="D110" s="2"/>
      <c r="E110" s="2"/>
      <c r="F110" s="2"/>
    </row>
    <row r="111" spans="1:6">
      <c r="A111" s="3"/>
      <c r="B111" s="66" t="s">
        <v>11</v>
      </c>
      <c r="C111" s="67"/>
      <c r="D111" s="67"/>
      <c r="E111" s="68"/>
      <c r="F111" s="6">
        <f>ROUND(SUM(F4:F8,F10:F14,F16:F17,F20:F24,F26:F30,F32:F37,F39:F44,F46:F48,F50:F53,F55,F57:F59,F62:F78,F80:F86,F89:F95,F97:F109),2)</f>
        <v>0</v>
      </c>
    </row>
    <row r="113" spans="1:4" ht="15.75">
      <c r="A113" s="69"/>
      <c r="B113" s="70" t="s">
        <v>141</v>
      </c>
    </row>
    <row r="114" spans="1:4" ht="15.75">
      <c r="A114" s="71" t="s">
        <v>142</v>
      </c>
      <c r="B114" s="70" t="s">
        <v>148</v>
      </c>
    </row>
    <row r="115" spans="1:4" ht="31.5">
      <c r="A115" s="71" t="s">
        <v>143</v>
      </c>
      <c r="B115" s="72" t="s">
        <v>151</v>
      </c>
    </row>
    <row r="116" spans="1:4" ht="15.75">
      <c r="A116" s="71" t="s">
        <v>144</v>
      </c>
      <c r="B116" s="70" t="s">
        <v>152</v>
      </c>
    </row>
    <row r="117" spans="1:4" s="57" customFormat="1" ht="31.5">
      <c r="A117" s="73" t="s">
        <v>145</v>
      </c>
      <c r="B117" s="72" t="s">
        <v>153</v>
      </c>
      <c r="C117" s="58"/>
      <c r="D117" s="58"/>
    </row>
    <row r="118" spans="1:4" ht="15.75">
      <c r="A118" s="71" t="s">
        <v>146</v>
      </c>
      <c r="B118" s="72" t="s">
        <v>150</v>
      </c>
    </row>
    <row r="119" spans="1:4" ht="47.25">
      <c r="A119" s="71" t="s">
        <v>147</v>
      </c>
      <c r="B119" s="72" t="s">
        <v>149</v>
      </c>
    </row>
  </sheetData>
  <autoFilter ref="A1:F111"/>
  <mergeCells count="1">
    <mergeCell ref="B111:E111"/>
  </mergeCells>
  <pageMargins left="1.1023622047244095" right="0.31496062992125984" top="0.35433070866141736" bottom="0.19685039370078741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Buvn_koptame</vt:lpstr>
      <vt:lpstr>Iekškvartāli</vt:lpstr>
      <vt:lpstr>Iekškvartāli!Print_Titles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IngaG</cp:lastModifiedBy>
  <cp:lastPrinted>2014-08-27T07:59:28Z</cp:lastPrinted>
  <dcterms:created xsi:type="dcterms:W3CDTF">2014-08-11T16:15:46Z</dcterms:created>
  <dcterms:modified xsi:type="dcterms:W3CDTF">2014-08-27T11:14:58Z</dcterms:modified>
</cp:coreProperties>
</file>