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\\Server\iepirkumi\2017_Iepirkumi\2017_23_IEP_Baseina_jumta_parbuve\"/>
    </mc:Choice>
  </mc:AlternateContent>
  <bookViews>
    <workbookView xWindow="0" yWindow="0" windowWidth="25200" windowHeight="11685" activeTab="1"/>
  </bookViews>
  <sheets>
    <sheet name="Buvniecibas koptame" sheetId="10" r:id="rId1"/>
    <sheet name="KOPS" sheetId="2" r:id="rId2"/>
    <sheet name="BS" sheetId="3" r:id="rId3"/>
    <sheet name="DEM" sheetId="4" r:id="rId4"/>
    <sheet name="JAUN" sheetId="5" r:id="rId5"/>
    <sheet name="AVK" sheetId="6" r:id="rId6"/>
    <sheet name="EL" sheetId="7" r:id="rId7"/>
    <sheet name="ESS" sheetId="9" r:id="rId8"/>
  </sheets>
  <externalReferences>
    <externalReference r:id="rId9"/>
    <externalReference r:id="rId10"/>
  </externalReferences>
  <definedNames>
    <definedName name="__sum5">#REF!</definedName>
    <definedName name="_xlnm._FilterDatabase" localSheetId="5" hidden="1">AVK!#REF!</definedName>
    <definedName name="_xlnm._FilterDatabase" localSheetId="2" hidden="1">BS!#REF!</definedName>
    <definedName name="_xlnm._FilterDatabase" localSheetId="3" hidden="1">DEM!#REF!</definedName>
    <definedName name="_xlnm._FilterDatabase" localSheetId="6" hidden="1">EL!#REF!</definedName>
    <definedName name="_xlnm._FilterDatabase" localSheetId="7" hidden="1">ESS!#REF!</definedName>
    <definedName name="_xlnm._FilterDatabase" localSheetId="4" hidden="1">JAUN!#REF!</definedName>
    <definedName name="_sum5" localSheetId="0">#REF!</definedName>
    <definedName name="A">'[1]2'!$A$1</definedName>
    <definedName name="AKZ_Angebot">#REF!</definedName>
    <definedName name="AKZ_Auftrag">#REF!</definedName>
    <definedName name="Ang._Datum">#REF!</definedName>
    <definedName name="area5" localSheetId="0">#REF!</definedName>
    <definedName name="area5">#REF!</definedName>
    <definedName name="area6" localSheetId="0">#REF!</definedName>
    <definedName name="area6">#REF!</definedName>
    <definedName name="area8">'[2]G-1X(2520+mastertop)'!$B$9</definedName>
    <definedName name="Auftr._Datum">#REF!</definedName>
    <definedName name="Bearbeiter">#REF!</definedName>
    <definedName name="Cent_Stacija">#REF!</definedName>
    <definedName name="Faktorgruppe1">#REF!</definedName>
    <definedName name="Faktorgruppe2">#REF!</definedName>
    <definedName name="Faktorgruppe3">#REF!</definedName>
    <definedName name="Faktorgruppe4">#REF!</definedName>
    <definedName name="Faktorgruppe5">#REF!</definedName>
    <definedName name="Faktorgruppe6">#REF!</definedName>
    <definedName name="Faktorgruppe7">#REF!</definedName>
    <definedName name="Faktorgruppe8">#REF!</definedName>
    <definedName name="Faktorgruppe9">#REF!</definedName>
    <definedName name="Faktorwerte">#REF!</definedName>
    <definedName name="Faktorwerte_der_Faktorgruppen">#REF!</definedName>
    <definedName name="Gruppenname1">#REF!</definedName>
    <definedName name="Gruppenname2">#REF!</definedName>
    <definedName name="Gruppenname3">#REF!</definedName>
    <definedName name="Gruppenname4">#REF!</definedName>
    <definedName name="Gruppenname5">#REF!</definedName>
    <definedName name="Gruppenname6">#REF!</definedName>
    <definedName name="Gruppenname7">#REF!</definedName>
    <definedName name="Gruppenname8">#REF!</definedName>
    <definedName name="Gruppenname9">#REF!</definedName>
    <definedName name="hours5" localSheetId="0">#REF!</definedName>
    <definedName name="hours5">#REF!</definedName>
    <definedName name="koptameties">#REF!</definedName>
    <definedName name="lapa">#REF!</definedName>
    <definedName name="Margin">#REF!</definedName>
    <definedName name="P">#REF!</definedName>
    <definedName name="_xlnm.Print_Area" localSheetId="5">AVK!$A$1:$Q$45</definedName>
    <definedName name="_xlnm.Print_Area" localSheetId="2">BS!$A$1:$P$56</definedName>
    <definedName name="_xlnm.Print_Area" localSheetId="3">DEM!$A$1:$P$61</definedName>
    <definedName name="_xlnm.Print_Area" localSheetId="6">EL!$A$1:$P$57</definedName>
    <definedName name="_xlnm.Print_Area" localSheetId="7">ESS!$A$1:$Q$54</definedName>
    <definedName name="_xlnm.Print_Area" localSheetId="4">JAUN!$A$1:$P$117</definedName>
    <definedName name="_xlnm.Print_Area" localSheetId="1">KOPS!$A$1:$J$41</definedName>
    <definedName name="_xlnm.Print_Area">#N/A</definedName>
    <definedName name="PRINT_AREA_MI">#N/A</definedName>
    <definedName name="_xlnm.Print_Titles" localSheetId="5">AVK!$17:$18</definedName>
    <definedName name="_xlnm.Print_Titles" localSheetId="2">BS!$17:$18</definedName>
    <definedName name="_xlnm.Print_Titles" localSheetId="3">DEM!$17:$18</definedName>
    <definedName name="_xlnm.Print_Titles" localSheetId="6">EL!$17:$18</definedName>
    <definedName name="_xlnm.Print_Titles" localSheetId="7">ESS!$17:$18</definedName>
    <definedName name="_xlnm.Print_Titles" localSheetId="4">JAUN!$17:$18</definedName>
    <definedName name="Projektname">#REF!</definedName>
    <definedName name="Titul">#REF!</definedName>
    <definedName name="Währungsfakto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5" l="1"/>
  <c r="C10" i="7" l="1"/>
  <c r="C10" i="5"/>
  <c r="N52" i="4"/>
  <c r="O52" i="4"/>
  <c r="O54" i="4" s="1"/>
  <c r="D3" i="4"/>
  <c r="D9" i="4"/>
  <c r="D8" i="4"/>
  <c r="D7" i="4"/>
  <c r="D6" i="4"/>
  <c r="D7" i="3"/>
  <c r="C7" i="7" s="1"/>
  <c r="D8" i="3"/>
  <c r="C8" i="7" s="1"/>
  <c r="D9" i="3"/>
  <c r="C9" i="6" s="1"/>
  <c r="D6" i="3"/>
  <c r="C6" i="6" s="1"/>
  <c r="O36" i="6"/>
  <c r="P36" i="6"/>
  <c r="P38" i="6" s="1"/>
  <c r="E23" i="5"/>
  <c r="E29" i="5"/>
  <c r="E31" i="5"/>
  <c r="E36" i="5"/>
  <c r="E38" i="5"/>
  <c r="E43" i="5"/>
  <c r="E48" i="5"/>
  <c r="E50" i="5"/>
  <c r="E52" i="5"/>
  <c r="E55" i="5"/>
  <c r="E86" i="5"/>
  <c r="E90" i="5"/>
  <c r="E92" i="5"/>
  <c r="E100" i="5"/>
  <c r="E101" i="5"/>
  <c r="N47" i="7"/>
  <c r="O47" i="7"/>
  <c r="O49" i="7" s="1"/>
  <c r="O44" i="9"/>
  <c r="P44" i="9"/>
  <c r="P46" i="9" s="1"/>
  <c r="M44" i="9"/>
  <c r="M36" i="6"/>
  <c r="L52" i="4"/>
  <c r="L47" i="7"/>
  <c r="C3" i="9"/>
  <c r="C20" i="9" s="1"/>
  <c r="M15" i="9"/>
  <c r="A13" i="9"/>
  <c r="C3" i="7"/>
  <c r="C20" i="7" s="1"/>
  <c r="L15" i="7"/>
  <c r="A13" i="7"/>
  <c r="C3" i="6"/>
  <c r="C20" i="6" s="1"/>
  <c r="M15" i="6"/>
  <c r="A13" i="6"/>
  <c r="A13" i="5"/>
  <c r="L15" i="5"/>
  <c r="C3" i="5"/>
  <c r="A13" i="4"/>
  <c r="L15" i="4"/>
  <c r="N47" i="3" l="1"/>
  <c r="L47" i="3"/>
  <c r="N48" i="7"/>
  <c r="P48" i="7" s="1"/>
  <c r="M47" i="3"/>
  <c r="M49" i="3" s="1"/>
  <c r="N53" i="4"/>
  <c r="P53" i="4" s="1"/>
  <c r="N48" i="3"/>
  <c r="P48" i="3" s="1"/>
  <c r="O47" i="3"/>
  <c r="O49" i="3" s="1"/>
  <c r="Q36" i="6"/>
  <c r="N36" i="6"/>
  <c r="N38" i="6" s="1"/>
  <c r="O37" i="6"/>
  <c r="Q37" i="6" s="1"/>
  <c r="O45" i="9"/>
  <c r="Q45" i="9" s="1"/>
  <c r="C6" i="5"/>
  <c r="C8" i="6"/>
  <c r="C6" i="9"/>
  <c r="C7" i="6"/>
  <c r="C9" i="5"/>
  <c r="C9" i="9"/>
  <c r="C8" i="5"/>
  <c r="C6" i="7"/>
  <c r="C8" i="9"/>
  <c r="C7" i="5"/>
  <c r="C7" i="9"/>
  <c r="C9" i="7"/>
  <c r="N108" i="5"/>
  <c r="O46" i="9" l="1"/>
  <c r="P47" i="3"/>
  <c r="P49" i="3" s="1"/>
  <c r="N13" i="3" s="1"/>
  <c r="N49" i="3"/>
  <c r="Q44" i="9"/>
  <c r="Q46" i="9" s="1"/>
  <c r="O13" i="9" s="1"/>
  <c r="N44" i="9"/>
  <c r="N46" i="9" s="1"/>
  <c r="O108" i="5"/>
  <c r="O110" i="5" s="1"/>
  <c r="I28" i="2" s="1"/>
  <c r="O38" i="6"/>
  <c r="N49" i="7"/>
  <c r="P52" i="4"/>
  <c r="P54" i="4" s="1"/>
  <c r="N13" i="4" s="1"/>
  <c r="N54" i="4"/>
  <c r="P47" i="7"/>
  <c r="P49" i="7" s="1"/>
  <c r="N13" i="7" s="1"/>
  <c r="M108" i="5"/>
  <c r="M110" i="5" s="1"/>
  <c r="M52" i="4"/>
  <c r="M54" i="4" s="1"/>
  <c r="Q38" i="6"/>
  <c r="O13" i="6" s="1"/>
  <c r="M47" i="7"/>
  <c r="M49" i="7" s="1"/>
  <c r="N109" i="5"/>
  <c r="P109" i="5" s="1"/>
  <c r="P108" i="5"/>
  <c r="L108" i="5"/>
  <c r="J28" i="2" s="1"/>
  <c r="E14" i="2" s="1"/>
  <c r="P110" i="5" l="1"/>
  <c r="N13" i="5" s="1"/>
  <c r="G28" i="2"/>
  <c r="F32" i="2" s="1"/>
  <c r="N110" i="5"/>
  <c r="H28" i="2" l="1"/>
  <c r="F28" i="2"/>
  <c r="F31" i="2" l="1"/>
  <c r="F29" i="2"/>
  <c r="F30" i="2" s="1"/>
  <c r="F33" i="2" l="1"/>
  <c r="E13" i="2"/>
  <c r="C17" i="10"/>
  <c r="C19" i="10" s="1"/>
  <c r="C20" i="10" l="1"/>
  <c r="C21" i="10" s="1"/>
</calcChain>
</file>

<file path=xl/sharedStrings.xml><?xml version="1.0" encoding="utf-8"?>
<sst xmlns="http://schemas.openxmlformats.org/spreadsheetml/2006/main" count="689" uniqueCount="297">
  <si>
    <t>t</t>
  </si>
  <si>
    <t>m3</t>
  </si>
  <si>
    <t>Apdares un virsējie slāņi</t>
  </si>
  <si>
    <t>Pārējie jumta materiāli</t>
  </si>
  <si>
    <t>Virsgaismas</t>
  </si>
  <si>
    <t>Jumta vēdināmā atvere</t>
  </si>
  <si>
    <t>Jumta elementi</t>
  </si>
  <si>
    <t>Sniega barjera</t>
  </si>
  <si>
    <t>Sniega barjeras</t>
  </si>
  <si>
    <t>Notekas</t>
  </si>
  <si>
    <t>Teknes</t>
  </si>
  <si>
    <t>Kāpnes</t>
  </si>
  <si>
    <t>gab</t>
  </si>
  <si>
    <t>m</t>
  </si>
  <si>
    <t>Jumta dzega un siena</t>
  </si>
  <si>
    <t>Baseina telpa</t>
  </si>
  <si>
    <t>Apgaismojuma elementu demontāža</t>
  </si>
  <si>
    <t>Ventilācijas sistēmas elementu demontāža</t>
  </si>
  <si>
    <t>Kopnes (garums 12,3m)</t>
  </si>
  <si>
    <t>Starpkopnes (garums 3,11m)</t>
  </si>
  <si>
    <t>Siena zem jumta</t>
  </si>
  <si>
    <t>Apdares un siltinājuma slāņi</t>
  </si>
  <si>
    <t>m2</t>
  </si>
  <si>
    <t>Pretkondensāta plēve</t>
  </si>
  <si>
    <t>Ruberoīda hidroizolācija</t>
  </si>
  <si>
    <t>Nosedzoša skārda detaļa pa virsgaismas perimetru</t>
  </si>
  <si>
    <t>Koka elements, ar slīpumu 120x60mm</t>
  </si>
  <si>
    <t>Vertikālas koka latas 70x50mm, s=600mm</t>
  </si>
  <si>
    <t>Mitrumizturīgs saplāksnis</t>
  </si>
  <si>
    <t>Perforēta metāla detaļa gaisa izvadīšanai</t>
  </si>
  <si>
    <t>Nosedzošs lāsenis</t>
  </si>
  <si>
    <t>Iekšējā apdare - apmetums</t>
  </si>
  <si>
    <t>Mitrumizturīgs ģipškartons</t>
  </si>
  <si>
    <t>Drošības sistēmu demontāža</t>
  </si>
  <si>
    <t>LBN 501-15, 6 pielikums</t>
  </si>
  <si>
    <t>Kopsavilkuma aprēķini pa darbu veidiem vai konstruktīvajiem elementiem</t>
  </si>
  <si>
    <t>(Darba veids vai konstruktīvā elementa nosaukums)</t>
  </si>
  <si>
    <t>Objekta nosaukums:</t>
  </si>
  <si>
    <t>Būves nosaukums:</t>
  </si>
  <si>
    <t>Objekta adrese:</t>
  </si>
  <si>
    <t>Pasūtītājs:</t>
  </si>
  <si>
    <t>Pasūtījuma Nr.:</t>
  </si>
  <si>
    <t>Pretendents:</t>
  </si>
  <si>
    <t>Kopējā darbietilpība, c/h</t>
  </si>
  <si>
    <t>Nr.p.k.</t>
  </si>
  <si>
    <t>Kods, tāmes Nr.</t>
  </si>
  <si>
    <t>Saisinājums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</si>
  <si>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</si>
  <si>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</si>
  <si>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</si>
  <si>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</si>
  <si>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</si>
  <si>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</si>
  <si>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</si>
  <si>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1. Vispārējie būvdarbi</t>
  </si>
  <si>
    <t>0--1</t>
  </si>
  <si>
    <t xml:space="preserve">BS </t>
  </si>
  <si>
    <t>BŪVLAUKUMA SAGATAVOŠANA</t>
  </si>
  <si>
    <t>1--1</t>
  </si>
  <si>
    <t>1--2</t>
  </si>
  <si>
    <t>1--3</t>
  </si>
  <si>
    <t>1--4</t>
  </si>
  <si>
    <t>1--5</t>
  </si>
  <si>
    <t>EL</t>
  </si>
  <si>
    <t>Virsizdevumi</t>
  </si>
  <si>
    <t>t.sk.darba aizsardzība</t>
  </si>
  <si>
    <t xml:space="preserve">Peļņa </t>
  </si>
  <si>
    <t xml:space="preserve">Darba devēja soc.nodoklis </t>
  </si>
  <si>
    <t>Pavisam kopā</t>
  </si>
  <si>
    <t>Sertifikāta Nr.:</t>
  </si>
  <si>
    <t>Tāme sastādīta 2017.gada</t>
  </si>
  <si>
    <t>SAGATAVOŠANAS DARBI</t>
  </si>
  <si>
    <t>JAUNBŪVE - JUMTA KONSTRUKCIJAS UN ELEMENTI</t>
  </si>
  <si>
    <t>DEM</t>
  </si>
  <si>
    <t>VISP</t>
  </si>
  <si>
    <t>VĒDINĀŠANA</t>
  </si>
  <si>
    <t>ELEKTROAPGĀDE</t>
  </si>
  <si>
    <t>ELEKTRISKO SAKARU SISTĒMAS</t>
  </si>
  <si>
    <t>ESS</t>
  </si>
  <si>
    <t>AVK</t>
  </si>
  <si>
    <t>JAUNMĀRUPES PAMATSKOLAS BASEINA JUMTA PĀRBŪVE</t>
  </si>
  <si>
    <t>MĀRUPES NOVADS, MĀRUPE, MAZCENU ALEJA 4A</t>
  </si>
  <si>
    <t>LBN 501-15, 5 pielikums</t>
  </si>
  <si>
    <t>LOKĀLĀ TĀME Nr.</t>
  </si>
  <si>
    <t>Tāmes izmaksas:</t>
  </si>
  <si>
    <t>EUR</t>
  </si>
  <si>
    <t>Tāme sastādīta: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</si>
  <si>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</si>
  <si>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</si>
  <si>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</si>
  <si>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</si>
  <si>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</si>
  <si>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</si>
  <si>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</si>
  <si>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</si>
  <si>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Kopā (EUR)</t>
  </si>
  <si>
    <t>darbietilpība (c/h)</t>
  </si>
  <si>
    <t>summa (EUR)</t>
  </si>
  <si>
    <t>1</t>
  </si>
  <si>
    <t>2</t>
  </si>
  <si>
    <t>kompl</t>
  </si>
  <si>
    <t>Kopā</t>
  </si>
  <si>
    <t>Materiālu transporta izdevumi</t>
  </si>
  <si>
    <t>Tiešas izmaksas kopā</t>
  </si>
  <si>
    <t>DEMONTĀŽA</t>
  </si>
  <si>
    <t>Palīgmateriāli</t>
  </si>
  <si>
    <t>Kabeļi un kabeļu caurules</t>
  </si>
  <si>
    <t>MMJ 3x2,5</t>
  </si>
  <si>
    <t>MMJ 3x1,5</t>
  </si>
  <si>
    <t>PVC caurule, gluda, D=25mm</t>
  </si>
  <si>
    <t>Rozetes un slēdži</t>
  </si>
  <si>
    <t>Vienpolīgs el. slēdzis 230V, 10A, IP44, v/a, "JUNG"</t>
  </si>
  <si>
    <t>gab.</t>
  </si>
  <si>
    <t>Nozarkārba, IP 67, v/a</t>
  </si>
  <si>
    <t>Gaismekļi</t>
  </si>
  <si>
    <t>Gaismas rene 70mm, 6m, ar stiprinājuma elementiem.</t>
  </si>
  <si>
    <t>Pie gaismas renes stiprināms LED prožektors, Glamox lighting 514038010 MACH 4 LED 9000 HF 740 MB SILVER (IP66), 220-240V, 78W</t>
  </si>
  <si>
    <t>G.ķ.  "Exit" ar izejas norādi un akumulat. 1h Gef 1x8 -S -E 1H</t>
  </si>
  <si>
    <t>Zibensaizsardzība un zemējums</t>
  </si>
  <si>
    <t>Karsti cinkota tērauda stieple d=8mm   Art. Nr. 5021 08 1</t>
  </si>
  <si>
    <t>Horizontālais stieples turētājs, RD8-FT, 177 55 M8, Art. Nr. 5207 48 7</t>
  </si>
  <si>
    <t>Vertikālais stieples turētājs, Art. Nr. 5207 44 4</t>
  </si>
  <si>
    <t>T-veida savienojums, 245 8-10 FT, Art. Nr. 5311 10 1</t>
  </si>
  <si>
    <t>Mērījumu klemme 237N FT, Art. Nr. 5328 20 9</t>
  </si>
  <si>
    <t>Pievienojuma klemme sniega barjerām, 262 FT, Art. Nr. 5316 01 4</t>
  </si>
  <si>
    <t>El. apsilde</t>
  </si>
  <si>
    <t xml:space="preserve">Apsildes kabelis DEVI DTCE-20, 40m, 0,85kW </t>
  </si>
  <si>
    <t xml:space="preserve">Apsildes kabelis DEVI DTCE-30, 5m, 0,15kW </t>
  </si>
  <si>
    <t>Apsildes kabeļu stiprinājuma lenta tērauda  "DEVIfast"</t>
  </si>
  <si>
    <t>Apsildes kabeļa stiprinājumi vertikālajā notekcaurulē "DEVIdrain"</t>
  </si>
  <si>
    <t>Ķēde "DEVICHAIN" apsildes kabeļu nostiprināšanai notekās</t>
  </si>
  <si>
    <t>Šķērsstienis ķēdes stiprināšanai notekrenē</t>
  </si>
  <si>
    <t>PN7-N sistēma</t>
  </si>
  <si>
    <t xml:space="preserve">Nosūces restes </t>
  </si>
  <si>
    <t>AGC-600-300</t>
  </si>
  <si>
    <t>Regulēšanas vārsts                             Æ400</t>
  </si>
  <si>
    <t>IRIS-400</t>
  </si>
  <si>
    <t>Gaisa vads no cinkota skārda 0,7mm (cinks 280g/m2)</t>
  </si>
  <si>
    <t>Æ 400</t>
  </si>
  <si>
    <t>m.</t>
  </si>
  <si>
    <t>600x300</t>
  </si>
  <si>
    <t>800x400</t>
  </si>
  <si>
    <t>Ugunsdrošais vārsts (EI60)</t>
  </si>
  <si>
    <t>ETPR-400</t>
  </si>
  <si>
    <t>Marķēšanas materiāli</t>
  </si>
  <si>
    <t>kompl.</t>
  </si>
  <si>
    <t>Stiprināšanas materiāli</t>
  </si>
  <si>
    <t>Blīvēšanas materiāli</t>
  </si>
  <si>
    <t>Gaisa vadu veidgabali</t>
  </si>
  <si>
    <t>Caurumu urbšana</t>
  </si>
  <si>
    <t>Æ 450</t>
  </si>
  <si>
    <t>Esošo caurumu aizdarīšana</t>
  </si>
  <si>
    <t>Marka, izmēri</t>
  </si>
  <si>
    <t>UAS</t>
  </si>
  <si>
    <t>Zonu paplašināšanas modulis 8z SMARTLINE</t>
  </si>
  <si>
    <t>SmartLine</t>
  </si>
  <si>
    <t>Siltuma detektors</t>
  </si>
  <si>
    <t>FD8020</t>
  </si>
  <si>
    <t>Detektora bāze</t>
  </si>
  <si>
    <t>DB8000L</t>
  </si>
  <si>
    <t>Detektora bāzes kārba IP67</t>
  </si>
  <si>
    <t>AC8002</t>
  </si>
  <si>
    <t>FD3050</t>
  </si>
  <si>
    <t>Sirēna ar strobu IP65</t>
  </si>
  <si>
    <t>PSC-0013</t>
  </si>
  <si>
    <t>Kabelis 2x0,8+0,8</t>
  </si>
  <si>
    <t>J-ST-E</t>
  </si>
  <si>
    <t>Kabelis 2x1,0</t>
  </si>
  <si>
    <t>UAS paneļa konfigurēšana</t>
  </si>
  <si>
    <t>ESS-apsardzes signalizācija</t>
  </si>
  <si>
    <t>Apsardzes detektora noņemšana un uzstādīšana vietā</t>
  </si>
  <si>
    <t>Kabelis 6x0,22mm2</t>
  </si>
  <si>
    <t>ESS-centralizētās izziņošanas sistēmas</t>
  </si>
  <si>
    <t>Skaļruņa noņemšana un uzstādīšana vietā</t>
  </si>
  <si>
    <t>NHNX, E30</t>
  </si>
  <si>
    <t>Kabeļa savienojuma komlekts</t>
  </si>
  <si>
    <t>Montāžas materiāli</t>
  </si>
  <si>
    <t>Caurule D=20mm</t>
  </si>
  <si>
    <t>Evoel FM</t>
  </si>
  <si>
    <t>Montāžas aksesuāri caurulēm</t>
  </si>
  <si>
    <t>Atvērumu aizdare</t>
  </si>
  <si>
    <t>Hermetizējošs blīvējums sienās pēc montāžas darbu pabeigšanas</t>
  </si>
  <si>
    <t>Hilti vai ekvivalents</t>
  </si>
  <si>
    <t>Esošu iekšdurvju demontāža</t>
  </si>
  <si>
    <t>Esošu koka žalūziju demotāža</t>
  </si>
  <si>
    <t>Esoša loga demontāža</t>
  </si>
  <si>
    <t>Sienas fragmenta demontāža</t>
  </si>
  <si>
    <t>Tērauda lokšņu jumta segums (Ruukki Classic A vai analogs)</t>
  </si>
  <si>
    <t>Pretvēja barjera (PAROC XMV 060 vai analogs)</t>
  </si>
  <si>
    <t>Koka latas 150x50mm, s=600mm/Siltumizolācija 150mm (PAROC eXtra vai analogs)</t>
  </si>
  <si>
    <t>Koka latas 125x50mm, s=600mm/ Siltumizolācija 125mm (PAROC eXtra vai analogs)</t>
  </si>
  <si>
    <t>Esošā koka karkasa turpinājums, aizpildāms ar siltumizolāciju 50mm (PAROC eXtra vai analogs)</t>
  </si>
  <si>
    <t>Esošā virsgaismas rāmja turpinājums, aizpildāms ar siltumizolāciju 100mm (PAROC eXtra vai analogs)</t>
  </si>
  <si>
    <t>Profilētā tērauda loksne (Ruukki T130M-75L-930 vai analogs)</t>
  </si>
  <si>
    <t>Gaisa un tvaiku izolācijas plēve (PAROC XMV 020 bas vai analogs)</t>
  </si>
  <si>
    <t>Ailu aizpildījums</t>
  </si>
  <si>
    <t>Iekšdurvju uzstādīšana</t>
  </si>
  <si>
    <t>Daļēja ailas aizpildīšana</t>
  </si>
  <si>
    <t>Fasādes apdare - krāsots dekoratīvais apmetums</t>
  </si>
  <si>
    <t>Iekštelpu apdare - krāsots dekoratīvais apmetums</t>
  </si>
  <si>
    <t>Ārdurvju uzstādīšana</t>
  </si>
  <si>
    <t>Nerūsējošā tērauda kāpnes</t>
  </si>
  <si>
    <t>Esošo kāpņu atpakaļ montāža</t>
  </si>
  <si>
    <t>Būvtāfeles uzstādīšana</t>
  </si>
  <si>
    <t>Ugunsdzēsības stenda uzstādīšana</t>
  </si>
  <si>
    <t>Būvlaukuma ierīkošana</t>
  </si>
  <si>
    <t>Būvlaukuma izmaksas</t>
  </si>
  <si>
    <t>Pagaidu žogs uzstādīšana un nojaukšana</t>
  </si>
  <si>
    <t>Saliekamā pagaidu žoga noma</t>
  </si>
  <si>
    <t>mēn</t>
  </si>
  <si>
    <t>Biroju vagonu uzstādīšana, demontāža, ieskaitot transporta un celšanas mehānismu izmaksas</t>
  </si>
  <si>
    <t>Apsardzes konteinera uzstādīšana, demontāža, ieskaitot transporta un celšanas mehānismu izmaksas(atvešana, aizvešana)</t>
  </si>
  <si>
    <t>Apsardzes konteinera noma</t>
  </si>
  <si>
    <t>mēn.</t>
  </si>
  <si>
    <t>Biroja un strādnieku konteineru noma 3.komplekti</t>
  </si>
  <si>
    <t>Mobilo tualešu noma un apkalpošana</t>
  </si>
  <si>
    <t>Mobilo tualešu  PT-3 uzstādīšana, demontāža, ieskaitot transporta un celšanas mehānismu izmaksas</t>
  </si>
  <si>
    <t>Objekta apsardze</t>
  </si>
  <si>
    <t>Autoceltņa  noma</t>
  </si>
  <si>
    <t>Būvgružu konteinera  noma 1gb</t>
  </si>
  <si>
    <t>Materiālu nokrautnes izveidošana</t>
  </si>
  <si>
    <t>Pagaidu ūdensvada ierīkošana</t>
  </si>
  <si>
    <t>Būvlaukuma pagaidu elektroapgādes sistēmas izveidošana</t>
  </si>
  <si>
    <t>kopā</t>
  </si>
  <si>
    <t>Palīgdarbi</t>
  </si>
  <si>
    <t>Objekta tīrīšana pēc būvdarbu pabeigšanas</t>
  </si>
  <si>
    <t>Elektrības patēriņa izmaksas</t>
  </si>
  <si>
    <t>Ūdens patēriņa izmaksas</t>
  </si>
  <si>
    <t>Siltināmais jumts esošā seguma demontāža</t>
  </si>
  <si>
    <t>Ailas izveidošana ugunsdrošības nodalījumā</t>
  </si>
  <si>
    <t>Esošā jumta seguma un konstrukcijas demontāža</t>
  </si>
  <si>
    <t>Zibensaizsardzības zemējumi</t>
  </si>
  <si>
    <t>tm</t>
  </si>
  <si>
    <t>Metāla konstrukcijas</t>
  </si>
  <si>
    <t>Jumta kopņu montāža</t>
  </si>
  <si>
    <t>Notekas d=110 mm</t>
  </si>
  <si>
    <t>Teknes d=110 mm</t>
  </si>
  <si>
    <t>Jumta konstrukcijas</t>
  </si>
  <si>
    <t>Monolītās joslas betonēšana</t>
  </si>
  <si>
    <t>Esošā jumta pārbūve</t>
  </si>
  <si>
    <t>Jaunā jumta izbūve</t>
  </si>
  <si>
    <t>koka latas 50x100mm, s=600mm</t>
  </si>
  <si>
    <t>Pretvēja barjeras ieklāšana</t>
  </si>
  <si>
    <t>Siltumizolācijas ieklāšana</t>
  </si>
  <si>
    <t>Siltumizolācija 125mm (PAROC eXtra)</t>
  </si>
  <si>
    <t xml:space="preserve"> nesošas koka latas 40x100mm, s=300mm</t>
  </si>
  <si>
    <t>Koka latojuma ar atstarpēm 50x100x200mm, s=600mm ierīkošana</t>
  </si>
  <si>
    <t>Koka latojuma 40x100mm, s=300mm ierīkošana</t>
  </si>
  <si>
    <t>Siltumizolācija PAROC ROB 60 b=20mm</t>
  </si>
  <si>
    <t>Siltumizolācija 150mm (PAROC eXtra)</t>
  </si>
  <si>
    <t>Iekšējais Vertikālais koka latas 150x50mm, s=600mm</t>
  </si>
  <si>
    <t>Ārējais vertikālas koka latas 150x50mm, s=600mm</t>
  </si>
  <si>
    <t>Lāsenis teknei</t>
  </si>
  <si>
    <t>Lāsenis mūrim</t>
  </si>
  <si>
    <t>kmpl</t>
  </si>
  <si>
    <t>Manuāls trauksmes detektors/poga ar vāciņu</t>
  </si>
  <si>
    <t>Sastatnes / torņu ar pilno klāju uzstādīšana un nojaukšana</t>
  </si>
  <si>
    <t>Sastatņu / torņu ar pilno klāju noma</t>
  </si>
  <si>
    <t>Esošo videokameru un to kabeļu demontāža un montāža esošās vietās.</t>
  </si>
  <si>
    <t>Iekšsienas</t>
  </si>
  <si>
    <t xml:space="preserve">Kopā: </t>
  </si>
  <si>
    <t>Pagaidu jumta aizsardzība no nokrišņiem</t>
  </si>
  <si>
    <t>Baseina iekšsienu krāsojuma un apmetuma atjaunošana</t>
  </si>
  <si>
    <t>Sastādīja:</t>
  </si>
  <si>
    <t>Pārbaudīja:</t>
  </si>
  <si>
    <t>MĀRUPES NOVADA DOME</t>
  </si>
  <si>
    <t>APSTIPRINU</t>
  </si>
  <si>
    <t>__________________________________</t>
  </si>
  <si>
    <t>(pasūtītāja paraksts un tā atšifrējums)</t>
  </si>
  <si>
    <t>Z.V.</t>
  </si>
  <si>
    <t>Būvniecības koptāme</t>
  </si>
  <si>
    <t>Objekta izmaksas</t>
  </si>
  <si>
    <t>Objekta izmaksas (EUR)</t>
  </si>
  <si>
    <t>KOPĀ</t>
  </si>
  <si>
    <t>PVN (21%)</t>
  </si>
  <si>
    <t>Pavisam būvniecības izmaksas</t>
  </si>
  <si>
    <r>
      <t>Pasūtītājs</t>
    </r>
    <r>
      <rPr>
        <sz val="12"/>
        <rFont val="Times New Roman"/>
        <family val="1"/>
        <charset val="186"/>
      </rPr>
      <t>: MĀRUPES NOVADA DOME</t>
    </r>
  </si>
  <si>
    <r>
      <t>Objekta adrese</t>
    </r>
    <r>
      <rPr>
        <sz val="12"/>
        <rFont val="Times New Roman"/>
        <family val="1"/>
        <charset val="186"/>
      </rPr>
      <t>: MĀRUPES NOVADS, MĀRUPE, MAZCENU ALEJA 4A</t>
    </r>
  </si>
  <si>
    <r>
      <t xml:space="preserve">Būves nosaukums: </t>
    </r>
    <r>
      <rPr>
        <sz val="12"/>
        <rFont val="Times New Roman"/>
        <family val="1"/>
      </rPr>
      <t>JAUNMĀRUPES PAMATSKOLAS BASEINA JUMTA PĀRBŪVE</t>
    </r>
  </si>
  <si>
    <r>
      <t xml:space="preserve">Objekta nosaukums: </t>
    </r>
    <r>
      <rPr>
        <sz val="12"/>
        <rFont val="Times New Roman"/>
        <family val="1"/>
        <charset val="186"/>
      </rPr>
      <t>JAUNMĀRUPES PAMATSKOLAS BASEINA JUMTA PĀRBŪVE</t>
    </r>
  </si>
  <si>
    <t>4-02557</t>
  </si>
  <si>
    <t>Vispārējie būvdarbi</t>
  </si>
  <si>
    <t>Par kopējo summu, EUR</t>
  </si>
  <si>
    <t>10/01/2017</t>
  </si>
  <si>
    <t>Virsgaismas uzstādīšana (2660x1460mm)</t>
  </si>
  <si>
    <t>Virsgaismas uzstādīšana (1760x1460mm)</t>
  </si>
  <si>
    <t>Iekštelpu apdare pēc virsgaismu nomaiņas</t>
  </si>
  <si>
    <t>Demontējamās komunikācijas</t>
  </si>
  <si>
    <t>Pie fasādes esošo 2 saules kolektoru sistēmas trases cauruļu demontāža un pārnešana</t>
  </si>
  <si>
    <t>JAUNBŪVĒ - JUMTA KONSTRUKCIJAS UN ELEMENTI pēc mezgla M-4</t>
  </si>
  <si>
    <t>Koka latojuma ar atstarpēm 50x100mm, s=600mm ierīkošana</t>
  </si>
  <si>
    <t>Z200 termoprofils, s=600mm</t>
  </si>
  <si>
    <t xml:space="preserve">Siltumizolācija PAROC 200mm (PAROC eXtra vai analogs) </t>
  </si>
  <si>
    <r>
      <t>Pasūtījuma: Nr</t>
    </r>
    <r>
      <rPr>
        <sz val="12"/>
        <rFont val="Times New Roman"/>
        <family val="1"/>
        <charset val="186"/>
      </rPr>
      <t xml:space="preserve">: </t>
    </r>
  </si>
  <si>
    <t xml:space="preserve">                                                                          Tāme sastādīta: 2017.gada ___________</t>
  </si>
  <si>
    <t xml:space="preserve">2017.gada </t>
  </si>
  <si>
    <t>Tāme sastādīta 2017. gada tirgus cenās.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</si>
</sst>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00"/>
  </numFmts>
  <fonts count="34">
    <font>
      <sz val="11"/>
      <color theme="1"/>
      <name val="Calibri"/>
      <family val="2"/>
      <charset val="186"/>
      <scheme val="minor"/>
    </font>
    <font>
      <sz val="11"/>
      <color theme="1" tint="0.499984740745262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</font>
    <font>
      <sz val="10"/>
      <color indexed="9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0"/>
      <name val="Helv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186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  <charset val="186"/>
    </font>
    <font>
      <sz val="8"/>
      <name val="Times New Roman"/>
      <family val="1"/>
      <charset val="204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Arial"/>
      <family val="2"/>
    </font>
    <font>
      <sz val="10"/>
      <color indexed="8"/>
      <name val="Times New Roman"/>
      <family val="1"/>
    </font>
    <font>
      <sz val="12"/>
      <name val="Courier"/>
      <family val="1"/>
      <charset val="204"/>
    </font>
    <font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color indexed="8"/>
      <name val="Times New Roman"/>
      <family val="1"/>
      <charset val="186"/>
    </font>
    <font>
      <sz val="12"/>
      <name val="Times New Roman"/>
      <family val="1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9" fillId="0" borderId="0"/>
    <xf numFmtId="0" fontId="10" fillId="0" borderId="0"/>
    <xf numFmtId="0" fontId="21" fillId="0" borderId="0"/>
    <xf numFmtId="0" fontId="23" fillId="0" borderId="0"/>
    <xf numFmtId="0" fontId="27" fillId="0" borderId="0"/>
  </cellStyleXfs>
  <cellXfs count="38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/>
    </xf>
    <xf numFmtId="0" fontId="3" fillId="0" borderId="14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 applyProtection="1">
      <alignment horizontal="center" vertical="center" wrapText="1"/>
    </xf>
    <xf numFmtId="4" fontId="3" fillId="0" borderId="9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left" vertical="center" wrapText="1"/>
    </xf>
    <xf numFmtId="0" fontId="7" fillId="0" borderId="18" xfId="1" applyFont="1" applyFill="1" applyBorder="1" applyAlignment="1">
      <alignment horizontal="center" vertical="center" wrapText="1"/>
    </xf>
    <xf numFmtId="2" fontId="3" fillId="0" borderId="18" xfId="1" applyNumberFormat="1" applyFont="1" applyFill="1" applyBorder="1" applyAlignment="1" applyProtection="1">
      <alignment horizontal="center" vertical="center" wrapText="1"/>
    </xf>
    <xf numFmtId="2" fontId="3" fillId="0" borderId="19" xfId="1" applyNumberFormat="1" applyFont="1" applyFill="1" applyBorder="1" applyAlignment="1" applyProtection="1">
      <alignment horizontal="center" vertical="center" wrapText="1"/>
    </xf>
    <xf numFmtId="2" fontId="3" fillId="0" borderId="22" xfId="1" applyNumberFormat="1" applyFont="1" applyFill="1" applyBorder="1" applyAlignment="1">
      <alignment horizontal="center" vertical="center"/>
    </xf>
    <xf numFmtId="0" fontId="2" fillId="0" borderId="0" xfId="1" applyFill="1" applyBorder="1" applyAlignment="1">
      <alignment vertical="center"/>
    </xf>
    <xf numFmtId="49" fontId="11" fillId="0" borderId="10" xfId="2" applyNumberFormat="1" applyFont="1" applyFill="1" applyBorder="1" applyAlignment="1">
      <alignment horizontal="center" vertical="center"/>
    </xf>
    <xf numFmtId="49" fontId="11" fillId="0" borderId="11" xfId="2" applyNumberFormat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left" vertical="center" wrapText="1"/>
    </xf>
    <xf numFmtId="4" fontId="11" fillId="0" borderId="23" xfId="2" applyNumberFormat="1" applyFont="1" applyFill="1" applyBorder="1" applyAlignment="1">
      <alignment horizontal="center" vertical="center"/>
    </xf>
    <xf numFmtId="2" fontId="3" fillId="0" borderId="24" xfId="1" applyNumberFormat="1" applyFont="1" applyFill="1" applyBorder="1" applyAlignment="1" applyProtection="1">
      <alignment horizontal="center" vertical="center" wrapText="1"/>
    </xf>
    <xf numFmtId="2" fontId="3" fillId="0" borderId="11" xfId="2" applyNumberFormat="1" applyFont="1" applyFill="1" applyBorder="1" applyAlignment="1">
      <alignment horizontal="center" vertical="center"/>
    </xf>
    <xf numFmtId="2" fontId="3" fillId="0" borderId="25" xfId="1" applyNumberFormat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right" vertical="center"/>
    </xf>
    <xf numFmtId="2" fontId="7" fillId="0" borderId="26" xfId="1" applyNumberFormat="1" applyFont="1" applyFill="1" applyBorder="1" applyAlignment="1" applyProtection="1">
      <alignment horizontal="center" vertical="center"/>
    </xf>
    <xf numFmtId="2" fontId="7" fillId="0" borderId="27" xfId="1" applyNumberFormat="1" applyFont="1" applyFill="1" applyBorder="1" applyAlignment="1" applyProtection="1">
      <alignment horizontal="center" vertical="center"/>
    </xf>
    <xf numFmtId="2" fontId="7" fillId="0" borderId="29" xfId="1" applyNumberFormat="1" applyFont="1" applyFill="1" applyBorder="1" applyAlignment="1" applyProtection="1">
      <alignment horizontal="center" vertical="center"/>
    </xf>
    <xf numFmtId="4" fontId="3" fillId="0" borderId="0" xfId="1" applyNumberFormat="1" applyFont="1" applyFill="1" applyAlignment="1">
      <alignment vertical="center"/>
    </xf>
    <xf numFmtId="2" fontId="3" fillId="0" borderId="19" xfId="1" applyNumberFormat="1" applyFont="1" applyFill="1" applyBorder="1" applyAlignment="1">
      <alignment horizontal="center" vertical="center"/>
    </xf>
    <xf numFmtId="2" fontId="3" fillId="0" borderId="0" xfId="1" applyNumberFormat="1" applyFont="1" applyFill="1" applyAlignment="1">
      <alignment vertical="center"/>
    </xf>
    <xf numFmtId="10" fontId="14" fillId="0" borderId="31" xfId="1" applyNumberFormat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center" vertical="center"/>
    </xf>
    <xf numFmtId="0" fontId="12" fillId="0" borderId="34" xfId="1" applyFont="1" applyFill="1" applyBorder="1" applyAlignment="1">
      <alignment horizontal="right" vertical="center"/>
    </xf>
    <xf numFmtId="2" fontId="7" fillId="0" borderId="35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3" fillId="0" borderId="1" xfId="1" applyFont="1" applyFill="1" applyBorder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 wrapText="1"/>
    </xf>
    <xf numFmtId="49" fontId="7" fillId="0" borderId="0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/>
    </xf>
    <xf numFmtId="4" fontId="7" fillId="0" borderId="0" xfId="3" applyNumberFormat="1" applyFont="1" applyFill="1" applyBorder="1" applyAlignment="1">
      <alignment horizontal="center" vertical="center" wrapText="1"/>
    </xf>
    <xf numFmtId="0" fontId="3" fillId="0" borderId="0" xfId="3" applyFont="1" applyFill="1" applyAlignment="1">
      <alignment vertical="center"/>
    </xf>
    <xf numFmtId="0" fontId="7" fillId="0" borderId="0" xfId="3" applyFont="1" applyFill="1" applyAlignment="1">
      <alignment horizontal="left"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horizontal="left" vertical="center"/>
    </xf>
    <xf numFmtId="0" fontId="7" fillId="0" borderId="0" xfId="3" applyFont="1" applyFill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3" fillId="0" borderId="37" xfId="3" applyFont="1" applyFill="1" applyBorder="1" applyAlignment="1">
      <alignment horizontal="center" vertical="center" textRotation="90" wrapText="1"/>
    </xf>
    <xf numFmtId="0" fontId="3" fillId="0" borderId="38" xfId="3" applyFont="1" applyFill="1" applyBorder="1" applyAlignment="1">
      <alignment horizontal="center" vertical="center" textRotation="90" wrapText="1"/>
    </xf>
    <xf numFmtId="49" fontId="3" fillId="0" borderId="26" xfId="2" applyNumberFormat="1" applyFont="1" applyFill="1" applyBorder="1" applyAlignment="1">
      <alignment horizontal="center" vertical="center"/>
    </xf>
    <xf numFmtId="49" fontId="3" fillId="0" borderId="27" xfId="2" applyNumberFormat="1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horizontal="center" vertical="center" wrapText="1"/>
    </xf>
    <xf numFmtId="0" fontId="3" fillId="0" borderId="29" xfId="2" applyFont="1" applyFill="1" applyBorder="1" applyAlignment="1">
      <alignment horizontal="center" vertical="center" wrapText="1"/>
    </xf>
    <xf numFmtId="0" fontId="18" fillId="0" borderId="0" xfId="3" applyFont="1" applyFill="1" applyAlignment="1">
      <alignment vertical="center"/>
    </xf>
    <xf numFmtId="0" fontId="3" fillId="0" borderId="21" xfId="4" applyFont="1" applyFill="1" applyBorder="1" applyAlignment="1">
      <alignment horizontal="center" vertical="center"/>
    </xf>
    <xf numFmtId="0" fontId="3" fillId="0" borderId="20" xfId="4" applyFont="1" applyFill="1" applyBorder="1" applyAlignment="1">
      <alignment horizontal="center" vertical="center"/>
    </xf>
    <xf numFmtId="0" fontId="3" fillId="0" borderId="20" xfId="5" applyFont="1" applyFill="1" applyBorder="1" applyAlignment="1">
      <alignment vertical="center" wrapText="1"/>
    </xf>
    <xf numFmtId="0" fontId="3" fillId="0" borderId="20" xfId="5" applyFont="1" applyFill="1" applyBorder="1" applyAlignment="1">
      <alignment horizontal="center" vertical="center" wrapText="1"/>
    </xf>
    <xf numFmtId="2" fontId="11" fillId="0" borderId="20" xfId="5" applyNumberFormat="1" applyFont="1" applyFill="1" applyBorder="1" applyAlignment="1">
      <alignment horizontal="center" vertical="center"/>
    </xf>
    <xf numFmtId="4" fontId="3" fillId="0" borderId="20" xfId="4" applyNumberFormat="1" applyFont="1" applyFill="1" applyBorder="1" applyAlignment="1" applyProtection="1">
      <alignment horizontal="center" vertical="center"/>
    </xf>
    <xf numFmtId="4" fontId="3" fillId="0" borderId="20" xfId="6" applyNumberFormat="1" applyFont="1" applyFill="1" applyBorder="1" applyAlignment="1" applyProtection="1">
      <alignment horizontal="center" vertical="center"/>
    </xf>
    <xf numFmtId="4" fontId="12" fillId="0" borderId="20" xfId="4" applyNumberFormat="1" applyFont="1" applyFill="1" applyBorder="1" applyAlignment="1" applyProtection="1">
      <alignment horizontal="center" vertical="center"/>
    </xf>
    <xf numFmtId="4" fontId="3" fillId="0" borderId="22" xfId="4" applyNumberFormat="1" applyFont="1" applyFill="1" applyBorder="1" applyAlignment="1" applyProtection="1">
      <alignment horizontal="center" vertical="center"/>
    </xf>
    <xf numFmtId="2" fontId="3" fillId="0" borderId="0" xfId="4" applyNumberFormat="1" applyFont="1" applyFill="1" applyAlignment="1">
      <alignment vertical="center"/>
    </xf>
    <xf numFmtId="0" fontId="3" fillId="0" borderId="0" xfId="4" applyFont="1" applyFill="1" applyAlignment="1">
      <alignment vertical="center"/>
    </xf>
    <xf numFmtId="0" fontId="3" fillId="0" borderId="20" xfId="7" applyFont="1" applyFill="1" applyBorder="1" applyAlignment="1">
      <alignment horizontal="center" vertical="center"/>
    </xf>
    <xf numFmtId="0" fontId="3" fillId="0" borderId="20" xfId="7" applyFont="1" applyFill="1" applyBorder="1" applyAlignment="1">
      <alignment vertical="center" wrapText="1"/>
    </xf>
    <xf numFmtId="0" fontId="3" fillId="0" borderId="20" xfId="7" applyFont="1" applyFill="1" applyBorder="1" applyAlignment="1">
      <alignment horizontal="center" vertical="center" wrapText="1"/>
    </xf>
    <xf numFmtId="2" fontId="11" fillId="0" borderId="20" xfId="7" applyNumberFormat="1" applyFont="1" applyFill="1" applyBorder="1" applyAlignment="1">
      <alignment horizontal="center" vertical="center"/>
    </xf>
    <xf numFmtId="2" fontId="18" fillId="0" borderId="0" xfId="3" applyNumberFormat="1" applyFont="1" applyFill="1" applyAlignment="1">
      <alignment vertical="center"/>
    </xf>
    <xf numFmtId="0" fontId="3" fillId="0" borderId="0" xfId="7" applyFont="1" applyFill="1" applyAlignment="1">
      <alignment horizontal="right" vertical="center"/>
    </xf>
    <xf numFmtId="0" fontId="3" fillId="0" borderId="0" xfId="7" applyFont="1" applyFill="1" applyAlignment="1">
      <alignment vertical="center"/>
    </xf>
    <xf numFmtId="4" fontId="3" fillId="0" borderId="20" xfId="7" applyNumberFormat="1" applyFont="1" applyFill="1" applyBorder="1" applyAlignment="1" applyProtection="1">
      <alignment horizontal="center" vertical="center"/>
    </xf>
    <xf numFmtId="4" fontId="18" fillId="0" borderId="20" xfId="3" applyNumberFormat="1" applyFont="1" applyFill="1" applyBorder="1" applyAlignment="1" applyProtection="1">
      <alignment horizontal="center" vertical="center"/>
    </xf>
    <xf numFmtId="0" fontId="5" fillId="0" borderId="33" xfId="3" applyFont="1" applyFill="1" applyBorder="1" applyAlignment="1">
      <alignment horizontal="center" vertical="center"/>
    </xf>
    <xf numFmtId="0" fontId="3" fillId="0" borderId="33" xfId="3" applyFont="1" applyFill="1" applyBorder="1" applyAlignment="1">
      <alignment horizontal="left" vertical="center" wrapText="1"/>
    </xf>
    <xf numFmtId="0" fontId="3" fillId="0" borderId="33" xfId="3" applyFont="1" applyFill="1" applyBorder="1" applyAlignment="1">
      <alignment horizontal="center" vertical="center" wrapText="1"/>
    </xf>
    <xf numFmtId="164" fontId="3" fillId="0" borderId="33" xfId="3" applyNumberFormat="1" applyFont="1" applyFill="1" applyBorder="1" applyAlignment="1" applyProtection="1">
      <alignment horizontal="center" vertical="center"/>
    </xf>
    <xf numFmtId="2" fontId="3" fillId="0" borderId="0" xfId="3" applyNumberFormat="1" applyFont="1" applyFill="1" applyAlignment="1">
      <alignment vertical="center"/>
    </xf>
    <xf numFmtId="0" fontId="3" fillId="0" borderId="8" xfId="3" applyFont="1" applyFill="1" applyBorder="1" applyAlignment="1">
      <alignment vertical="center"/>
    </xf>
    <xf numFmtId="0" fontId="3" fillId="0" borderId="20" xfId="3" applyFont="1" applyFill="1" applyBorder="1" applyAlignment="1">
      <alignment vertical="center"/>
    </xf>
    <xf numFmtId="4" fontId="3" fillId="0" borderId="20" xfId="3" applyNumberFormat="1" applyFont="1" applyFill="1" applyBorder="1" applyAlignment="1">
      <alignment horizontal="center" vertical="center"/>
    </xf>
    <xf numFmtId="164" fontId="3" fillId="0" borderId="20" xfId="3" applyNumberFormat="1" applyFont="1" applyFill="1" applyBorder="1" applyAlignment="1" applyProtection="1">
      <alignment horizontal="center" vertical="center"/>
    </xf>
    <xf numFmtId="4" fontId="3" fillId="0" borderId="22" xfId="3" applyNumberFormat="1" applyFont="1" applyFill="1" applyBorder="1" applyAlignment="1">
      <alignment horizontal="center" vertical="center"/>
    </xf>
    <xf numFmtId="0" fontId="3" fillId="0" borderId="33" xfId="3" applyFont="1" applyFill="1" applyBorder="1" applyAlignment="1">
      <alignment vertical="center"/>
    </xf>
    <xf numFmtId="4" fontId="3" fillId="0" borderId="33" xfId="3" applyNumberFormat="1" applyFont="1" applyFill="1" applyBorder="1" applyAlignment="1">
      <alignment horizontal="center" vertical="center"/>
    </xf>
    <xf numFmtId="4" fontId="3" fillId="0" borderId="35" xfId="3" applyNumberFormat="1" applyFont="1" applyFill="1" applyBorder="1" applyAlignment="1">
      <alignment horizontal="center" vertical="center"/>
    </xf>
    <xf numFmtId="0" fontId="3" fillId="0" borderId="20" xfId="3" applyFont="1" applyFill="1" applyBorder="1" applyAlignment="1">
      <alignment vertical="center" wrapText="1"/>
    </xf>
    <xf numFmtId="0" fontId="3" fillId="0" borderId="20" xfId="5" applyFont="1" applyFill="1" applyBorder="1" applyAlignment="1">
      <alignment horizontal="left" vertical="center" wrapText="1"/>
    </xf>
    <xf numFmtId="0" fontId="5" fillId="0" borderId="17" xfId="3" applyFont="1" applyFill="1" applyBorder="1" applyAlignment="1">
      <alignment horizontal="center" vertical="center"/>
    </xf>
    <xf numFmtId="0" fontId="5" fillId="0" borderId="18" xfId="3" applyFont="1" applyFill="1" applyBorder="1" applyAlignment="1">
      <alignment vertical="center"/>
    </xf>
    <xf numFmtId="0" fontId="7" fillId="0" borderId="18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2" fontId="5" fillId="0" borderId="18" xfId="3" applyNumberFormat="1" applyFont="1" applyFill="1" applyBorder="1" applyAlignment="1">
      <alignment horizontal="center" vertical="center"/>
    </xf>
    <xf numFmtId="4" fontId="3" fillId="0" borderId="18" xfId="3" applyNumberFormat="1" applyFont="1" applyFill="1" applyBorder="1" applyAlignment="1" applyProtection="1">
      <alignment horizontal="center" vertical="center"/>
    </xf>
    <xf numFmtId="4" fontId="3" fillId="0" borderId="19" xfId="3" applyNumberFormat="1" applyFont="1" applyFill="1" applyBorder="1" applyAlignment="1" applyProtection="1">
      <alignment horizontal="center" vertical="center"/>
    </xf>
    <xf numFmtId="0" fontId="5" fillId="0" borderId="20" xfId="3" applyFont="1" applyFill="1" applyBorder="1" applyAlignment="1">
      <alignment horizontal="center" vertical="center"/>
    </xf>
    <xf numFmtId="0" fontId="3" fillId="0" borderId="20" xfId="6" applyFont="1" applyFill="1" applyBorder="1" applyAlignment="1">
      <alignment horizontal="center" vertical="center" wrapText="1"/>
    </xf>
    <xf numFmtId="4" fontId="3" fillId="0" borderId="20" xfId="3" applyNumberFormat="1" applyFont="1" applyFill="1" applyBorder="1" applyAlignment="1" applyProtection="1">
      <alignment horizontal="center" vertical="center"/>
    </xf>
    <xf numFmtId="4" fontId="20" fillId="0" borderId="20" xfId="3" applyNumberFormat="1" applyFont="1" applyFill="1" applyBorder="1" applyAlignment="1" applyProtection="1">
      <alignment horizontal="center" vertical="center"/>
    </xf>
    <xf numFmtId="2" fontId="3" fillId="0" borderId="20" xfId="3" applyNumberFormat="1" applyFont="1" applyFill="1" applyBorder="1" applyAlignment="1" applyProtection="1">
      <alignment horizontal="center" vertical="center"/>
    </xf>
    <xf numFmtId="2" fontId="3" fillId="0" borderId="22" xfId="3" applyNumberFormat="1" applyFont="1" applyFill="1" applyBorder="1" applyAlignment="1" applyProtection="1">
      <alignment horizontal="center" vertical="center"/>
    </xf>
    <xf numFmtId="0" fontId="3" fillId="0" borderId="32" xfId="3" applyFont="1" applyFill="1" applyBorder="1" applyAlignment="1">
      <alignment horizontal="center" vertical="center"/>
    </xf>
    <xf numFmtId="2" fontId="7" fillId="0" borderId="33" xfId="3" applyNumberFormat="1" applyFont="1" applyFill="1" applyBorder="1" applyAlignment="1">
      <alignment horizontal="center" vertical="center"/>
    </xf>
    <xf numFmtId="2" fontId="3" fillId="0" borderId="33" xfId="3" applyNumberFormat="1" applyFont="1" applyFill="1" applyBorder="1" applyAlignment="1" applyProtection="1">
      <alignment horizontal="center" vertical="center"/>
    </xf>
    <xf numFmtId="2" fontId="3" fillId="0" borderId="35" xfId="3" applyNumberFormat="1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>
      <alignment vertical="center"/>
    </xf>
    <xf numFmtId="2" fontId="3" fillId="0" borderId="8" xfId="3" applyNumberFormat="1" applyFont="1" applyFill="1" applyBorder="1" applyAlignment="1" applyProtection="1">
      <alignment horizontal="center" vertical="center"/>
    </xf>
    <xf numFmtId="2" fontId="3" fillId="0" borderId="9" xfId="3" applyNumberFormat="1" applyFont="1" applyFill="1" applyBorder="1" applyAlignment="1" applyProtection="1">
      <alignment horizontal="center" vertical="center"/>
    </xf>
    <xf numFmtId="0" fontId="3" fillId="0" borderId="21" xfId="3" applyFont="1" applyFill="1" applyBorder="1" applyAlignment="1">
      <alignment vertical="center"/>
    </xf>
    <xf numFmtId="2" fontId="3" fillId="0" borderId="20" xfId="3" applyNumberFormat="1" applyFont="1" applyFill="1" applyBorder="1" applyAlignment="1">
      <alignment horizontal="center" vertical="center"/>
    </xf>
    <xf numFmtId="2" fontId="3" fillId="0" borderId="22" xfId="3" applyNumberFormat="1" applyFont="1" applyFill="1" applyBorder="1" applyAlignment="1">
      <alignment horizontal="center" vertical="center"/>
    </xf>
    <xf numFmtId="0" fontId="3" fillId="0" borderId="32" xfId="3" applyFont="1" applyFill="1" applyBorder="1" applyAlignment="1">
      <alignment vertical="center"/>
    </xf>
    <xf numFmtId="2" fontId="3" fillId="0" borderId="33" xfId="3" applyNumberFormat="1" applyFont="1" applyFill="1" applyBorder="1" applyAlignment="1">
      <alignment horizontal="center" vertical="center"/>
    </xf>
    <xf numFmtId="2" fontId="3" fillId="0" borderId="35" xfId="3" applyNumberFormat="1" applyFont="1" applyFill="1" applyBorder="1" applyAlignment="1">
      <alignment horizontal="center" vertical="center"/>
    </xf>
    <xf numFmtId="0" fontId="5" fillId="0" borderId="20" xfId="3" applyFont="1" applyFill="1" applyBorder="1" applyAlignment="1">
      <alignment vertical="center"/>
    </xf>
    <xf numFmtId="0" fontId="7" fillId="0" borderId="20" xfId="3" applyFont="1" applyFill="1" applyBorder="1" applyAlignment="1">
      <alignment horizontal="center" vertical="center" wrapText="1"/>
    </xf>
    <xf numFmtId="0" fontId="5" fillId="0" borderId="20" xfId="3" applyFont="1" applyFill="1" applyBorder="1" applyAlignment="1">
      <alignment horizontal="center" vertical="center" wrapText="1"/>
    </xf>
    <xf numFmtId="2" fontId="17" fillId="0" borderId="20" xfId="3" applyNumberFormat="1" applyFont="1" applyFill="1" applyBorder="1" applyAlignment="1">
      <alignment horizontal="center" vertical="center"/>
    </xf>
    <xf numFmtId="2" fontId="3" fillId="0" borderId="20" xfId="6" applyNumberFormat="1" applyFont="1" applyFill="1" applyBorder="1" applyAlignment="1">
      <alignment horizontal="center" vertical="center"/>
    </xf>
    <xf numFmtId="0" fontId="3" fillId="0" borderId="18" xfId="3" applyFont="1" applyFill="1" applyBorder="1" applyAlignment="1">
      <alignment horizontal="left" vertical="center" wrapText="1"/>
    </xf>
    <xf numFmtId="0" fontId="3" fillId="0" borderId="20" xfId="6" applyFont="1" applyFill="1" applyBorder="1" applyAlignment="1">
      <alignment horizontal="left" vertical="center" wrapText="1"/>
    </xf>
    <xf numFmtId="0" fontId="7" fillId="0" borderId="20" xfId="6" applyFont="1" applyFill="1" applyBorder="1" applyAlignment="1">
      <alignment horizontal="center" vertical="center" wrapText="1"/>
    </xf>
    <xf numFmtId="4" fontId="7" fillId="0" borderId="18" xfId="3" applyNumberFormat="1" applyFont="1" applyFill="1" applyBorder="1" applyAlignment="1" applyProtection="1">
      <alignment horizontal="center" vertical="center"/>
    </xf>
    <xf numFmtId="4" fontId="11" fillId="0" borderId="18" xfId="3" applyNumberFormat="1" applyFont="1" applyFill="1" applyBorder="1" applyAlignment="1" applyProtection="1">
      <alignment horizontal="center" vertical="center"/>
    </xf>
    <xf numFmtId="2" fontId="3" fillId="0" borderId="18" xfId="3" applyNumberFormat="1" applyFont="1" applyFill="1" applyBorder="1" applyAlignment="1" applyProtection="1">
      <alignment horizontal="center" vertical="center"/>
    </xf>
    <xf numFmtId="2" fontId="3" fillId="0" borderId="19" xfId="3" applyNumberFormat="1" applyFont="1" applyFill="1" applyBorder="1" applyAlignment="1" applyProtection="1">
      <alignment horizontal="center" vertical="center"/>
    </xf>
    <xf numFmtId="0" fontId="9" fillId="0" borderId="21" xfId="8" applyNumberFormat="1" applyFont="1" applyFill="1" applyBorder="1" applyAlignment="1">
      <alignment horizontal="center" vertical="center"/>
    </xf>
    <xf numFmtId="0" fontId="3" fillId="0" borderId="20" xfId="8" applyNumberFormat="1" applyFont="1" applyFill="1" applyBorder="1" applyAlignment="1">
      <alignment horizontal="center" vertical="center"/>
    </xf>
    <xf numFmtId="0" fontId="3" fillId="0" borderId="20" xfId="8" applyNumberFormat="1" applyFont="1" applyFill="1" applyBorder="1" applyAlignment="1">
      <alignment horizontal="center" vertical="center" wrapText="1"/>
    </xf>
    <xf numFmtId="2" fontId="11" fillId="0" borderId="20" xfId="8" applyNumberFormat="1" applyFont="1" applyFill="1" applyBorder="1" applyAlignment="1">
      <alignment horizontal="center" vertical="center"/>
    </xf>
    <xf numFmtId="2" fontId="3" fillId="0" borderId="20" xfId="8" applyNumberFormat="1" applyFont="1" applyFill="1" applyBorder="1" applyAlignment="1">
      <alignment horizontal="center" vertical="center"/>
    </xf>
    <xf numFmtId="2" fontId="12" fillId="0" borderId="20" xfId="8" applyNumberFormat="1" applyFont="1" applyFill="1" applyBorder="1" applyAlignment="1">
      <alignment horizontal="center" vertical="center"/>
    </xf>
    <xf numFmtId="2" fontId="22" fillId="0" borderId="20" xfId="8" applyNumberFormat="1" applyFont="1" applyFill="1" applyBorder="1" applyAlignment="1">
      <alignment horizontal="center" vertical="center"/>
    </xf>
    <xf numFmtId="2" fontId="22" fillId="0" borderId="22" xfId="8" applyNumberFormat="1" applyFont="1" applyFill="1" applyBorder="1" applyAlignment="1">
      <alignment horizontal="center" vertical="center"/>
    </xf>
    <xf numFmtId="0" fontId="3" fillId="0" borderId="0" xfId="8" applyFont="1" applyFill="1" applyAlignment="1">
      <alignment vertical="center"/>
    </xf>
    <xf numFmtId="0" fontId="3" fillId="0" borderId="20" xfId="8" applyNumberFormat="1" applyFont="1" applyFill="1" applyBorder="1" applyAlignment="1">
      <alignment horizontal="right" vertical="center" wrapText="1"/>
    </xf>
    <xf numFmtId="49" fontId="3" fillId="0" borderId="20" xfId="8" applyNumberFormat="1" applyFont="1" applyFill="1" applyBorder="1" applyAlignment="1">
      <alignment horizontal="center" vertical="center"/>
    </xf>
    <xf numFmtId="2" fontId="11" fillId="0" borderId="20" xfId="8" applyNumberFormat="1" applyFont="1" applyFill="1" applyBorder="1" applyAlignment="1">
      <alignment horizontal="center" vertical="center" wrapText="1"/>
    </xf>
    <xf numFmtId="0" fontId="21" fillId="0" borderId="0" xfId="8" applyFill="1" applyAlignment="1">
      <alignment vertical="center"/>
    </xf>
    <xf numFmtId="2" fontId="3" fillId="0" borderId="0" xfId="3" applyNumberFormat="1" applyFont="1" applyFill="1" applyBorder="1" applyAlignment="1">
      <alignment vertical="center"/>
    </xf>
    <xf numFmtId="2" fontId="3" fillId="0" borderId="0" xfId="3" applyNumberFormat="1" applyFont="1" applyFill="1" applyBorder="1" applyAlignment="1">
      <alignment vertical="center" wrapText="1"/>
    </xf>
    <xf numFmtId="0" fontId="7" fillId="0" borderId="20" xfId="8" applyNumberFormat="1" applyFont="1" applyFill="1" applyBorder="1" applyAlignment="1">
      <alignment horizontal="center" vertical="center" wrapText="1"/>
    </xf>
    <xf numFmtId="0" fontId="3" fillId="0" borderId="20" xfId="8" applyNumberFormat="1" applyFont="1" applyFill="1" applyBorder="1" applyAlignment="1">
      <alignment horizontal="left" vertical="center" wrapText="1"/>
    </xf>
    <xf numFmtId="0" fontId="3" fillId="0" borderId="20" xfId="8" applyNumberFormat="1" applyFont="1" applyFill="1" applyBorder="1" applyAlignment="1">
      <alignment horizontal="left" vertical="center"/>
    </xf>
    <xf numFmtId="0" fontId="3" fillId="0" borderId="17" xfId="4" applyFont="1" applyFill="1" applyBorder="1" applyAlignment="1">
      <alignment horizontal="center" vertical="center"/>
    </xf>
    <xf numFmtId="0" fontId="3" fillId="0" borderId="18" xfId="3" applyFont="1" applyFill="1" applyBorder="1" applyAlignment="1">
      <alignment vertical="center"/>
    </xf>
    <xf numFmtId="0" fontId="16" fillId="0" borderId="21" xfId="3" applyFont="1" applyFill="1" applyBorder="1" applyAlignment="1">
      <alignment horizontal="center" vertical="center"/>
    </xf>
    <xf numFmtId="4" fontId="18" fillId="0" borderId="22" xfId="3" applyNumberFormat="1" applyFont="1" applyFill="1" applyBorder="1" applyAlignment="1" applyProtection="1">
      <alignment horizontal="center" vertical="center"/>
    </xf>
    <xf numFmtId="0" fontId="3" fillId="0" borderId="32" xfId="4" applyFont="1" applyFill="1" applyBorder="1" applyAlignment="1">
      <alignment horizontal="center" vertical="center"/>
    </xf>
    <xf numFmtId="10" fontId="7" fillId="0" borderId="31" xfId="1" applyNumberFormat="1" applyFont="1" applyFill="1" applyBorder="1" applyAlignment="1">
      <alignment horizontal="center" vertical="center"/>
    </xf>
    <xf numFmtId="10" fontId="3" fillId="0" borderId="31" xfId="1" applyNumberFormat="1" applyFont="1" applyFill="1" applyBorder="1" applyAlignment="1">
      <alignment horizontal="center" vertical="center"/>
    </xf>
    <xf numFmtId="0" fontId="5" fillId="0" borderId="22" xfId="3" applyFont="1" applyFill="1" applyBorder="1" applyAlignment="1">
      <alignment horizontal="center" vertical="center" wrapText="1"/>
    </xf>
    <xf numFmtId="49" fontId="3" fillId="0" borderId="4" xfId="2" applyNumberFormat="1" applyFont="1" applyFill="1" applyBorder="1" applyAlignment="1">
      <alignment horizontal="center" vertical="center"/>
    </xf>
    <xf numFmtId="49" fontId="3" fillId="0" borderId="5" xfId="2" applyNumberFormat="1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46" xfId="2" applyFont="1" applyFill="1" applyBorder="1" applyAlignment="1">
      <alignment horizontal="center" vertical="center" wrapText="1"/>
    </xf>
    <xf numFmtId="0" fontId="7" fillId="0" borderId="20" xfId="7" applyFont="1" applyFill="1" applyBorder="1" applyAlignment="1">
      <alignment horizontal="center" vertical="center" wrapText="1"/>
    </xf>
    <xf numFmtId="0" fontId="16" fillId="0" borderId="16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vertical="center"/>
    </xf>
    <xf numFmtId="0" fontId="7" fillId="0" borderId="8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2" fontId="17" fillId="0" borderId="8" xfId="3" applyNumberFormat="1" applyFont="1" applyFill="1" applyBorder="1" applyAlignment="1">
      <alignment horizontal="center" vertical="center"/>
    </xf>
    <xf numFmtId="4" fontId="18" fillId="0" borderId="8" xfId="3" applyNumberFormat="1" applyFont="1" applyFill="1" applyBorder="1" applyAlignment="1" applyProtection="1">
      <alignment horizontal="center" vertical="center"/>
    </xf>
    <xf numFmtId="4" fontId="18" fillId="0" borderId="9" xfId="3" applyNumberFormat="1" applyFont="1" applyFill="1" applyBorder="1" applyAlignment="1" applyProtection="1">
      <alignment horizontal="center" vertical="center"/>
    </xf>
    <xf numFmtId="10" fontId="3" fillId="0" borderId="44" xfId="3" applyNumberFormat="1" applyFont="1" applyFill="1" applyBorder="1" applyAlignment="1">
      <alignment vertical="center"/>
    </xf>
    <xf numFmtId="49" fontId="3" fillId="0" borderId="10" xfId="2" applyNumberFormat="1" applyFont="1" applyFill="1" applyBorder="1" applyAlignment="1">
      <alignment horizontal="center" vertical="center"/>
    </xf>
    <xf numFmtId="49" fontId="3" fillId="0" borderId="11" xfId="2" applyNumberFormat="1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 wrapText="1"/>
    </xf>
    <xf numFmtId="0" fontId="3" fillId="0" borderId="25" xfId="2" applyFont="1" applyFill="1" applyBorder="1" applyAlignment="1">
      <alignment horizontal="center" vertical="center" wrapText="1"/>
    </xf>
    <xf numFmtId="0" fontId="3" fillId="0" borderId="47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0" fontId="3" fillId="0" borderId="14" xfId="3" applyFont="1" applyFill="1" applyBorder="1" applyAlignment="1">
      <alignment horizontal="left" vertical="center" wrapText="1"/>
    </xf>
    <xf numFmtId="0" fontId="3" fillId="0" borderId="14" xfId="3" applyFont="1" applyFill="1" applyBorder="1" applyAlignment="1">
      <alignment horizontal="center" vertical="center" wrapText="1"/>
    </xf>
    <xf numFmtId="2" fontId="7" fillId="0" borderId="14" xfId="3" applyNumberFormat="1" applyFont="1" applyFill="1" applyBorder="1" applyAlignment="1">
      <alignment horizontal="center" vertical="center"/>
    </xf>
    <xf numFmtId="164" fontId="3" fillId="0" borderId="14" xfId="3" applyNumberFormat="1" applyFont="1" applyFill="1" applyBorder="1" applyAlignment="1" applyProtection="1">
      <alignment horizontal="center" vertical="center"/>
    </xf>
    <xf numFmtId="2" fontId="3" fillId="0" borderId="14" xfId="3" applyNumberFormat="1" applyFont="1" applyFill="1" applyBorder="1" applyAlignment="1" applyProtection="1">
      <alignment horizontal="center" vertical="center"/>
    </xf>
    <xf numFmtId="2" fontId="3" fillId="0" borderId="15" xfId="3" applyNumberFormat="1" applyFont="1" applyFill="1" applyBorder="1" applyAlignment="1" applyProtection="1">
      <alignment horizontal="center" vertical="center"/>
    </xf>
    <xf numFmtId="10" fontId="3" fillId="0" borderId="20" xfId="3" applyNumberFormat="1" applyFont="1" applyFill="1" applyBorder="1" applyAlignment="1">
      <alignment vertical="center"/>
    </xf>
    <xf numFmtId="2" fontId="3" fillId="0" borderId="9" xfId="3" applyNumberFormat="1" applyFont="1" applyFill="1" applyBorder="1" applyAlignment="1">
      <alignment horizontal="center" vertical="center"/>
    </xf>
    <xf numFmtId="4" fontId="18" fillId="0" borderId="18" xfId="3" applyNumberFormat="1" applyFont="1" applyFill="1" applyBorder="1" applyAlignment="1" applyProtection="1">
      <alignment horizontal="center" vertical="center"/>
    </xf>
    <xf numFmtId="0" fontId="9" fillId="0" borderId="47" xfId="8" applyNumberFormat="1" applyFont="1" applyFill="1" applyBorder="1" applyAlignment="1">
      <alignment horizontal="center" vertical="center"/>
    </xf>
    <xf numFmtId="0" fontId="3" fillId="0" borderId="14" xfId="8" applyNumberFormat="1" applyFont="1" applyFill="1" applyBorder="1" applyAlignment="1">
      <alignment horizontal="center" vertical="center"/>
    </xf>
    <xf numFmtId="0" fontId="3" fillId="0" borderId="14" xfId="8" applyNumberFormat="1" applyFont="1" applyFill="1" applyBorder="1" applyAlignment="1">
      <alignment horizontal="left" vertical="center" wrapText="1"/>
    </xf>
    <xf numFmtId="0" fontId="3" fillId="0" borderId="14" xfId="8" applyNumberFormat="1" applyFont="1" applyFill="1" applyBorder="1" applyAlignment="1">
      <alignment horizontal="center" vertical="center" wrapText="1"/>
    </xf>
    <xf numFmtId="2" fontId="11" fillId="0" borderId="14" xfId="8" applyNumberFormat="1" applyFont="1" applyFill="1" applyBorder="1" applyAlignment="1">
      <alignment horizontal="center" vertical="center"/>
    </xf>
    <xf numFmtId="2" fontId="3" fillId="0" borderId="14" xfId="8" applyNumberFormat="1" applyFont="1" applyFill="1" applyBorder="1" applyAlignment="1">
      <alignment horizontal="center" vertical="center"/>
    </xf>
    <xf numFmtId="4" fontId="3" fillId="0" borderId="14" xfId="4" applyNumberFormat="1" applyFont="1" applyFill="1" applyBorder="1" applyAlignment="1" applyProtection="1">
      <alignment horizontal="center" vertical="center"/>
    </xf>
    <xf numFmtId="4" fontId="12" fillId="0" borderId="14" xfId="4" applyNumberFormat="1" applyFont="1" applyFill="1" applyBorder="1" applyAlignment="1" applyProtection="1">
      <alignment horizontal="center" vertical="center"/>
    </xf>
    <xf numFmtId="4" fontId="3" fillId="0" borderId="15" xfId="4" applyNumberFormat="1" applyFont="1" applyFill="1" applyBorder="1" applyAlignment="1" applyProtection="1">
      <alignment horizontal="center" vertical="center"/>
    </xf>
    <xf numFmtId="0" fontId="3" fillId="0" borderId="47" xfId="4" applyFont="1" applyFill="1" applyBorder="1" applyAlignment="1">
      <alignment horizontal="center" vertical="center"/>
    </xf>
    <xf numFmtId="0" fontId="3" fillId="0" borderId="14" xfId="6" applyFont="1" applyFill="1" applyBorder="1" applyAlignment="1">
      <alignment horizontal="left" vertical="center" wrapText="1"/>
    </xf>
    <xf numFmtId="0" fontId="3" fillId="0" borderId="14" xfId="6" applyFont="1" applyFill="1" applyBorder="1" applyAlignment="1">
      <alignment horizontal="center" vertical="center" wrapText="1"/>
    </xf>
    <xf numFmtId="2" fontId="3" fillId="0" borderId="14" xfId="6" applyNumberFormat="1" applyFont="1" applyFill="1" applyBorder="1" applyAlignment="1">
      <alignment horizontal="center" vertical="center"/>
    </xf>
    <xf numFmtId="4" fontId="3" fillId="0" borderId="14" xfId="3" applyNumberFormat="1" applyFont="1" applyFill="1" applyBorder="1" applyAlignment="1" applyProtection="1">
      <alignment horizontal="center" vertical="center"/>
    </xf>
    <xf numFmtId="0" fontId="7" fillId="0" borderId="14" xfId="6" applyFont="1" applyFill="1" applyBorder="1" applyAlignment="1">
      <alignment horizontal="center" vertical="center" wrapText="1"/>
    </xf>
    <xf numFmtId="0" fontId="7" fillId="0" borderId="14" xfId="8" applyNumberFormat="1" applyFont="1" applyFill="1" applyBorder="1" applyAlignment="1">
      <alignment horizontal="center" vertical="center" wrapText="1"/>
    </xf>
    <xf numFmtId="0" fontId="3" fillId="0" borderId="18" xfId="4" applyFont="1" applyFill="1" applyBorder="1" applyAlignment="1">
      <alignment horizontal="center" vertical="center"/>
    </xf>
    <xf numFmtId="0" fontId="3" fillId="0" borderId="18" xfId="7" applyFont="1" applyFill="1" applyBorder="1" applyAlignment="1">
      <alignment vertical="center" wrapText="1"/>
    </xf>
    <xf numFmtId="0" fontId="3" fillId="0" borderId="18" xfId="7" applyFont="1" applyFill="1" applyBorder="1" applyAlignment="1">
      <alignment horizontal="center" vertical="center" wrapText="1"/>
    </xf>
    <xf numFmtId="2" fontId="11" fillId="0" borderId="18" xfId="7" applyNumberFormat="1" applyFont="1" applyFill="1" applyBorder="1" applyAlignment="1">
      <alignment horizontal="center" vertical="center"/>
    </xf>
    <xf numFmtId="4" fontId="3" fillId="0" borderId="18" xfId="4" applyNumberFormat="1" applyFont="1" applyFill="1" applyBorder="1" applyAlignment="1" applyProtection="1">
      <alignment horizontal="center" vertical="center"/>
    </xf>
    <xf numFmtId="4" fontId="3" fillId="0" borderId="18" xfId="6" applyNumberFormat="1" applyFont="1" applyFill="1" applyBorder="1" applyAlignment="1" applyProtection="1">
      <alignment horizontal="center" vertical="center"/>
    </xf>
    <xf numFmtId="4" fontId="3" fillId="0" borderId="18" xfId="7" applyNumberFormat="1" applyFont="1" applyFill="1" applyBorder="1" applyAlignment="1" applyProtection="1">
      <alignment horizontal="center" vertical="center"/>
    </xf>
    <xf numFmtId="4" fontId="12" fillId="0" borderId="18" xfId="4" applyNumberFormat="1" applyFont="1" applyFill="1" applyBorder="1" applyAlignment="1" applyProtection="1">
      <alignment horizontal="center" vertical="center"/>
    </xf>
    <xf numFmtId="4" fontId="3" fillId="0" borderId="19" xfId="4" applyNumberFormat="1" applyFont="1" applyFill="1" applyBorder="1" applyAlignment="1" applyProtection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24" fillId="0" borderId="0" xfId="9" applyFont="1" applyFill="1"/>
    <xf numFmtId="0" fontId="24" fillId="0" borderId="0" xfId="9" applyFont="1" applyFill="1" applyAlignment="1">
      <alignment horizontal="center"/>
    </xf>
    <xf numFmtId="0" fontId="24" fillId="0" borderId="0" xfId="9" applyFont="1" applyFill="1" applyAlignment="1">
      <alignment horizontal="right"/>
    </xf>
    <xf numFmtId="0" fontId="26" fillId="0" borderId="20" xfId="9" applyFont="1" applyFill="1" applyBorder="1" applyAlignment="1">
      <alignment horizontal="center" wrapText="1"/>
    </xf>
    <xf numFmtId="0" fontId="24" fillId="0" borderId="0" xfId="9" applyFont="1" applyFill="1" applyAlignment="1">
      <alignment wrapText="1"/>
    </xf>
    <xf numFmtId="0" fontId="24" fillId="0" borderId="20" xfId="9" applyFont="1" applyFill="1" applyBorder="1" applyAlignment="1">
      <alignment horizontal="center" vertical="center" wrapText="1"/>
    </xf>
    <xf numFmtId="0" fontId="28" fillId="0" borderId="0" xfId="10" applyFont="1" applyFill="1" applyAlignment="1">
      <alignment horizontal="center" vertical="center" wrapText="1"/>
    </xf>
    <xf numFmtId="2" fontId="24" fillId="0" borderId="20" xfId="9" applyNumberFormat="1" applyFont="1" applyFill="1" applyBorder="1" applyAlignment="1">
      <alignment horizontal="center" vertical="center" wrapText="1"/>
    </xf>
    <xf numFmtId="0" fontId="24" fillId="0" borderId="20" xfId="9" applyFont="1" applyFill="1" applyBorder="1" applyAlignment="1">
      <alignment horizontal="center" wrapText="1"/>
    </xf>
    <xf numFmtId="0" fontId="26" fillId="0" borderId="20" xfId="9" applyFont="1" applyFill="1" applyBorder="1" applyAlignment="1">
      <alignment horizontal="right" wrapText="1"/>
    </xf>
    <xf numFmtId="2" fontId="26" fillId="0" borderId="20" xfId="9" applyNumberFormat="1" applyFont="1" applyFill="1" applyBorder="1" applyAlignment="1">
      <alignment horizontal="center" wrapText="1"/>
    </xf>
    <xf numFmtId="2" fontId="24" fillId="0" borderId="20" xfId="9" applyNumberFormat="1" applyFont="1" applyFill="1" applyBorder="1" applyAlignment="1">
      <alignment horizontal="center" wrapText="1"/>
    </xf>
    <xf numFmtId="0" fontId="26" fillId="0" borderId="0" xfId="9" applyFont="1" applyFill="1" applyAlignment="1">
      <alignment horizontal="right" wrapText="1"/>
    </xf>
    <xf numFmtId="2" fontId="26" fillId="0" borderId="0" xfId="9" applyNumberFormat="1" applyFont="1" applyFill="1" applyBorder="1" applyAlignment="1">
      <alignment horizontal="center" wrapText="1"/>
    </xf>
    <xf numFmtId="0" fontId="24" fillId="0" borderId="0" xfId="9" applyFont="1" applyFill="1" applyBorder="1" applyAlignment="1">
      <alignment horizontal="center" wrapText="1"/>
    </xf>
    <xf numFmtId="0" fontId="26" fillId="0" borderId="0" xfId="9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7" fillId="0" borderId="0" xfId="3" applyFont="1" applyFill="1" applyAlignment="1">
      <alignment horizontal="left" vertical="center"/>
    </xf>
    <xf numFmtId="0" fontId="3" fillId="2" borderId="20" xfId="6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/>
    </xf>
    <xf numFmtId="4" fontId="3" fillId="0" borderId="0" xfId="3" applyNumberFormat="1" applyFont="1" applyFill="1" applyBorder="1" applyAlignment="1">
      <alignment horizontal="right" vertical="center"/>
    </xf>
    <xf numFmtId="4" fontId="3" fillId="0" borderId="0" xfId="3" applyNumberFormat="1" applyFont="1" applyFill="1" applyBorder="1" applyAlignment="1">
      <alignment horizontal="center" vertical="center"/>
    </xf>
    <xf numFmtId="2" fontId="3" fillId="0" borderId="0" xfId="3" applyNumberFormat="1" applyFont="1" applyFill="1" applyBorder="1" applyAlignment="1">
      <alignment horizontal="center" vertical="center"/>
    </xf>
    <xf numFmtId="0" fontId="30" fillId="0" borderId="20" xfId="8" applyNumberFormat="1" applyFont="1" applyFill="1" applyBorder="1" applyAlignment="1">
      <alignment horizontal="left" vertical="center" wrapText="1"/>
    </xf>
    <xf numFmtId="0" fontId="30" fillId="0" borderId="20" xfId="8" applyNumberFormat="1" applyFont="1" applyFill="1" applyBorder="1" applyAlignment="1">
      <alignment horizontal="center" vertical="center" wrapText="1"/>
    </xf>
    <xf numFmtId="2" fontId="30" fillId="0" borderId="20" xfId="8" applyNumberFormat="1" applyFont="1" applyFill="1" applyBorder="1" applyAlignment="1">
      <alignment horizontal="center" vertical="center"/>
    </xf>
    <xf numFmtId="4" fontId="30" fillId="0" borderId="20" xfId="4" applyNumberFormat="1" applyFont="1" applyFill="1" applyBorder="1" applyAlignment="1" applyProtection="1">
      <alignment horizontal="center" vertical="center"/>
    </xf>
    <xf numFmtId="4" fontId="30" fillId="0" borderId="22" xfId="4" applyNumberFormat="1" applyFont="1" applyFill="1" applyBorder="1" applyAlignment="1" applyProtection="1">
      <alignment horizontal="center" vertical="center"/>
    </xf>
    <xf numFmtId="0" fontId="3" fillId="0" borderId="14" xfId="4" applyFont="1" applyFill="1" applyBorder="1" applyAlignment="1">
      <alignment horizontal="center" vertical="center"/>
    </xf>
    <xf numFmtId="0" fontId="3" fillId="0" borderId="14" xfId="7" applyFont="1" applyFill="1" applyBorder="1" applyAlignment="1">
      <alignment vertical="center" wrapText="1"/>
    </xf>
    <xf numFmtId="0" fontId="3" fillId="0" borderId="14" xfId="7" applyFont="1" applyFill="1" applyBorder="1" applyAlignment="1">
      <alignment horizontal="center" vertical="center" wrapText="1"/>
    </xf>
    <xf numFmtId="2" fontId="11" fillId="0" borderId="14" xfId="7" applyNumberFormat="1" applyFont="1" applyFill="1" applyBorder="1" applyAlignment="1">
      <alignment horizontal="center" vertical="center"/>
    </xf>
    <xf numFmtId="4" fontId="3" fillId="0" borderId="14" xfId="6" applyNumberFormat="1" applyFont="1" applyFill="1" applyBorder="1" applyAlignment="1" applyProtection="1">
      <alignment horizontal="center" vertical="center"/>
    </xf>
    <xf numFmtId="4" fontId="3" fillId="0" borderId="14" xfId="7" applyNumberFormat="1" applyFont="1" applyFill="1" applyBorder="1" applyAlignment="1" applyProtection="1">
      <alignment horizontal="center" vertical="center"/>
    </xf>
    <xf numFmtId="4" fontId="18" fillId="0" borderId="14" xfId="3" applyNumberFormat="1" applyFont="1" applyFill="1" applyBorder="1" applyAlignment="1" applyProtection="1">
      <alignment horizontal="center" vertical="center"/>
    </xf>
    <xf numFmtId="2" fontId="11" fillId="0" borderId="33" xfId="3" applyNumberFormat="1" applyFont="1" applyFill="1" applyBorder="1" applyAlignment="1">
      <alignment horizontal="center" vertical="center"/>
    </xf>
    <xf numFmtId="164" fontId="12" fillId="0" borderId="33" xfId="3" applyNumberFormat="1" applyFont="1" applyFill="1" applyBorder="1" applyAlignment="1" applyProtection="1">
      <alignment horizontal="center" vertical="center"/>
    </xf>
    <xf numFmtId="4" fontId="3" fillId="0" borderId="35" xfId="4" applyNumberFormat="1" applyFont="1" applyFill="1" applyBorder="1" applyAlignment="1" applyProtection="1">
      <alignment horizontal="center" vertical="center"/>
    </xf>
    <xf numFmtId="0" fontId="31" fillId="0" borderId="21" xfId="8" applyNumberFormat="1" applyFont="1" applyFill="1" applyBorder="1" applyAlignment="1">
      <alignment horizontal="center" vertical="center"/>
    </xf>
    <xf numFmtId="0" fontId="18" fillId="0" borderId="20" xfId="8" applyNumberFormat="1" applyFont="1" applyFill="1" applyBorder="1" applyAlignment="1">
      <alignment horizontal="center" vertical="center"/>
    </xf>
    <xf numFmtId="2" fontId="18" fillId="0" borderId="20" xfId="8" applyNumberFormat="1" applyFont="1" applyFill="1" applyBorder="1" applyAlignment="1">
      <alignment horizontal="center" vertical="center"/>
    </xf>
    <xf numFmtId="4" fontId="18" fillId="0" borderId="20" xfId="4" applyNumberFormat="1" applyFont="1" applyFill="1" applyBorder="1" applyAlignment="1" applyProtection="1">
      <alignment horizontal="center" vertical="center"/>
    </xf>
    <xf numFmtId="4" fontId="18" fillId="0" borderId="22" xfId="4" applyNumberFormat="1" applyFont="1" applyFill="1" applyBorder="1" applyAlignment="1" applyProtection="1">
      <alignment horizontal="center" vertical="center"/>
    </xf>
    <xf numFmtId="0" fontId="18" fillId="0" borderId="0" xfId="8" applyFont="1" applyFill="1" applyAlignment="1">
      <alignment vertical="center"/>
    </xf>
    <xf numFmtId="4" fontId="20" fillId="0" borderId="20" xfId="4" applyNumberFormat="1" applyFont="1" applyFill="1" applyBorder="1" applyAlignment="1" applyProtection="1">
      <alignment horizontal="center" vertical="center"/>
    </xf>
    <xf numFmtId="0" fontId="32" fillId="0" borderId="21" xfId="8" applyNumberFormat="1" applyFont="1" applyFill="1" applyBorder="1" applyAlignment="1">
      <alignment horizontal="center" vertical="center"/>
    </xf>
    <xf numFmtId="0" fontId="30" fillId="0" borderId="20" xfId="8" applyNumberFormat="1" applyFont="1" applyFill="1" applyBorder="1" applyAlignment="1">
      <alignment horizontal="center" vertical="center"/>
    </xf>
    <xf numFmtId="49" fontId="30" fillId="0" borderId="20" xfId="8" applyNumberFormat="1" applyFont="1" applyFill="1" applyBorder="1" applyAlignment="1">
      <alignment horizontal="center" vertical="center"/>
    </xf>
    <xf numFmtId="0" fontId="30" fillId="0" borderId="20" xfId="8" applyNumberFormat="1" applyFont="1" applyFill="1" applyBorder="1" applyAlignment="1">
      <alignment horizontal="right" vertical="center" wrapText="1"/>
    </xf>
    <xf numFmtId="0" fontId="30" fillId="0" borderId="0" xfId="8" applyFont="1" applyFill="1" applyAlignment="1">
      <alignment vertical="center"/>
    </xf>
    <xf numFmtId="0" fontId="18" fillId="0" borderId="0" xfId="7" applyFont="1" applyFill="1" applyAlignment="1">
      <alignment horizontal="right" vertical="center"/>
    </xf>
    <xf numFmtId="0" fontId="18" fillId="0" borderId="0" xfId="7" applyFont="1" applyFill="1" applyAlignment="1">
      <alignment vertical="center"/>
    </xf>
    <xf numFmtId="0" fontId="18" fillId="0" borderId="21" xfId="4" applyFont="1" applyFill="1" applyBorder="1" applyAlignment="1">
      <alignment horizontal="center" vertical="center"/>
    </xf>
    <xf numFmtId="0" fontId="18" fillId="0" borderId="20" xfId="4" applyFont="1" applyFill="1" applyBorder="1" applyAlignment="1">
      <alignment horizontal="center" vertical="center"/>
    </xf>
    <xf numFmtId="0" fontId="18" fillId="0" borderId="20" xfId="7" applyFont="1" applyFill="1" applyBorder="1" applyAlignment="1">
      <alignment vertical="center" wrapText="1"/>
    </xf>
    <xf numFmtId="0" fontId="18" fillId="2" borderId="20" xfId="6" applyFont="1" applyFill="1" applyBorder="1" applyAlignment="1">
      <alignment horizontal="center" vertical="center" wrapText="1"/>
    </xf>
    <xf numFmtId="2" fontId="18" fillId="0" borderId="20" xfId="5" applyNumberFormat="1" applyFont="1" applyFill="1" applyBorder="1" applyAlignment="1">
      <alignment horizontal="center" vertical="center"/>
    </xf>
    <xf numFmtId="4" fontId="18" fillId="0" borderId="20" xfId="6" applyNumberFormat="1" applyFont="1" applyFill="1" applyBorder="1" applyAlignment="1" applyProtection="1">
      <alignment horizontal="center" vertical="center"/>
    </xf>
    <xf numFmtId="4" fontId="18" fillId="0" borderId="20" xfId="7" applyNumberFormat="1" applyFont="1" applyFill="1" applyBorder="1" applyAlignment="1" applyProtection="1">
      <alignment horizontal="center" vertical="center"/>
    </xf>
    <xf numFmtId="4" fontId="20" fillId="0" borderId="14" xfId="4" applyNumberFormat="1" applyFont="1" applyFill="1" applyBorder="1" applyAlignment="1" applyProtection="1">
      <alignment horizontal="center" vertical="center"/>
    </xf>
    <xf numFmtId="0" fontId="18" fillId="0" borderId="47" xfId="4" applyFont="1" applyFill="1" applyBorder="1" applyAlignment="1">
      <alignment horizontal="center" vertical="center"/>
    </xf>
    <xf numFmtId="0" fontId="16" fillId="0" borderId="14" xfId="3" applyFont="1" applyFill="1" applyBorder="1" applyAlignment="1">
      <alignment horizontal="center" vertical="center"/>
    </xf>
    <xf numFmtId="4" fontId="18" fillId="0" borderId="14" xfId="4" applyNumberFormat="1" applyFont="1" applyFill="1" applyBorder="1" applyAlignment="1" applyProtection="1">
      <alignment horizontal="center" vertical="center"/>
    </xf>
    <xf numFmtId="4" fontId="18" fillId="0" borderId="15" xfId="4" applyNumberFormat="1" applyFont="1" applyFill="1" applyBorder="1" applyAlignment="1" applyProtection="1">
      <alignment horizontal="center" vertical="center"/>
    </xf>
    <xf numFmtId="0" fontId="30" fillId="0" borderId="18" xfId="3" applyFont="1" applyFill="1" applyBorder="1" applyAlignment="1">
      <alignment horizontal="center" vertical="center" wrapText="1"/>
    </xf>
    <xf numFmtId="0" fontId="33" fillId="0" borderId="20" xfId="8" applyNumberFormat="1" applyFont="1" applyFill="1" applyBorder="1" applyAlignment="1">
      <alignment horizontal="left" vertical="center" wrapText="1"/>
    </xf>
    <xf numFmtId="0" fontId="33" fillId="0" borderId="20" xfId="8" applyNumberFormat="1" applyFont="1" applyFill="1" applyBorder="1" applyAlignment="1">
      <alignment horizontal="center" vertical="center" wrapText="1"/>
    </xf>
    <xf numFmtId="2" fontId="33" fillId="0" borderId="20" xfId="8" applyNumberFormat="1" applyFont="1" applyFill="1" applyBorder="1" applyAlignment="1">
      <alignment horizontal="center" vertical="center"/>
    </xf>
    <xf numFmtId="0" fontId="33" fillId="0" borderId="14" xfId="6" applyFont="1" applyFill="1" applyBorder="1" applyAlignment="1">
      <alignment horizontal="left" vertical="center" wrapText="1"/>
    </xf>
    <xf numFmtId="0" fontId="33" fillId="0" borderId="14" xfId="6" applyFont="1" applyFill="1" applyBorder="1" applyAlignment="1">
      <alignment horizontal="center" vertical="center" wrapText="1"/>
    </xf>
    <xf numFmtId="2" fontId="33" fillId="0" borderId="14" xfId="6" applyNumberFormat="1" applyFont="1" applyFill="1" applyBorder="1" applyAlignment="1">
      <alignment horizontal="center" vertical="center"/>
    </xf>
    <xf numFmtId="0" fontId="24" fillId="0" borderId="31" xfId="9" applyFont="1" applyFill="1" applyBorder="1" applyAlignment="1">
      <alignment horizontal="right" wrapText="1"/>
    </xf>
    <xf numFmtId="0" fontId="24" fillId="0" borderId="44" xfId="9" applyFont="1" applyFill="1" applyBorder="1" applyAlignment="1">
      <alignment horizontal="right" wrapText="1"/>
    </xf>
    <xf numFmtId="0" fontId="26" fillId="0" borderId="0" xfId="9" applyFont="1" applyFill="1" applyAlignment="1">
      <alignment horizontal="right" wrapText="1"/>
    </xf>
    <xf numFmtId="0" fontId="16" fillId="0" borderId="0" xfId="9" applyFont="1" applyFill="1" applyAlignment="1">
      <alignment horizontal="right" wrapText="1"/>
    </xf>
    <xf numFmtId="0" fontId="24" fillId="0" borderId="0" xfId="9" applyFont="1" applyFill="1" applyAlignment="1">
      <alignment horizontal="right"/>
    </xf>
    <xf numFmtId="0" fontId="25" fillId="0" borderId="0" xfId="9" applyFont="1" applyFill="1" applyAlignment="1">
      <alignment horizontal="center" vertical="top"/>
    </xf>
    <xf numFmtId="0" fontId="26" fillId="0" borderId="0" xfId="9" applyFont="1" applyFill="1" applyAlignment="1">
      <alignment horizontal="left" wrapText="1"/>
    </xf>
    <xf numFmtId="0" fontId="24" fillId="0" borderId="0" xfId="9" applyFont="1" applyFill="1" applyAlignment="1">
      <alignment horizontal="left" wrapText="1"/>
    </xf>
    <xf numFmtId="0" fontId="26" fillId="0" borderId="0" xfId="9" applyFont="1" applyFill="1" applyAlignment="1">
      <alignment horizontal="left"/>
    </xf>
    <xf numFmtId="0" fontId="18" fillId="0" borderId="1" xfId="10" applyFont="1" applyFill="1" applyBorder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4" fontId="6" fillId="0" borderId="3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right" vertical="center"/>
    </xf>
    <xf numFmtId="0" fontId="7" fillId="0" borderId="3" xfId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right" vertical="center"/>
    </xf>
    <xf numFmtId="0" fontId="7" fillId="0" borderId="20" xfId="1" applyFont="1" applyFill="1" applyBorder="1" applyAlignment="1">
      <alignment horizontal="right" vertical="center"/>
    </xf>
    <xf numFmtId="0" fontId="3" fillId="0" borderId="4" xfId="1" applyFont="1" applyFill="1" applyBorder="1" applyAlignment="1">
      <alignment horizontal="center" vertical="center" textRotation="90" wrapText="1"/>
    </xf>
    <xf numFmtId="0" fontId="3" fillId="0" borderId="10" xfId="1" applyFont="1" applyFill="1" applyBorder="1" applyAlignment="1">
      <alignment horizontal="center" vertical="center" textRotation="90" wrapText="1"/>
    </xf>
    <xf numFmtId="0" fontId="3" fillId="0" borderId="5" xfId="1" applyFont="1" applyFill="1" applyBorder="1" applyAlignment="1">
      <alignment horizontal="center" vertical="center" textRotation="90" wrapText="1"/>
    </xf>
    <xf numFmtId="0" fontId="3" fillId="0" borderId="11" xfId="1" applyFont="1" applyFill="1" applyBorder="1" applyAlignment="1">
      <alignment horizontal="center" vertical="center" textRotation="90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right" vertical="center"/>
    </xf>
    <xf numFmtId="0" fontId="7" fillId="0" borderId="27" xfId="1" applyFont="1" applyFill="1" applyBorder="1" applyAlignment="1">
      <alignment horizontal="right" vertical="center"/>
    </xf>
    <xf numFmtId="0" fontId="7" fillId="0" borderId="17" xfId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right" vertical="center"/>
    </xf>
    <xf numFmtId="0" fontId="13" fillId="0" borderId="21" xfId="1" applyFont="1" applyFill="1" applyBorder="1" applyAlignment="1">
      <alignment horizontal="right" vertical="center"/>
    </xf>
    <xf numFmtId="0" fontId="13" fillId="0" borderId="20" xfId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7" fillId="0" borderId="32" xfId="1" applyFont="1" applyFill="1" applyBorder="1" applyAlignment="1">
      <alignment horizontal="right" vertical="center"/>
    </xf>
    <xf numFmtId="0" fontId="7" fillId="0" borderId="33" xfId="1" applyFont="1" applyFill="1" applyBorder="1" applyAlignment="1">
      <alignment horizontal="right" vertical="center"/>
    </xf>
    <xf numFmtId="2" fontId="3" fillId="0" borderId="0" xfId="1" applyNumberFormat="1" applyFont="1" applyFill="1" applyAlignment="1">
      <alignment horizontal="left" vertical="center"/>
    </xf>
    <xf numFmtId="14" fontId="3" fillId="0" borderId="0" xfId="1" applyNumberFormat="1" applyFont="1" applyFill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7" fillId="0" borderId="0" xfId="3" applyFont="1" applyFill="1" applyAlignment="1">
      <alignment horizontal="left" vertical="center"/>
    </xf>
    <xf numFmtId="0" fontId="3" fillId="0" borderId="37" xfId="3" applyFont="1" applyFill="1" applyBorder="1" applyAlignment="1">
      <alignment horizontal="center" vertical="center"/>
    </xf>
    <xf numFmtId="0" fontId="3" fillId="0" borderId="36" xfId="3" applyFont="1" applyFill="1" applyBorder="1" applyAlignment="1">
      <alignment horizontal="center" vertical="center" textRotation="90"/>
    </xf>
    <xf numFmtId="0" fontId="3" fillId="0" borderId="38" xfId="3" applyFont="1" applyFill="1" applyBorder="1" applyAlignment="1">
      <alignment horizontal="center" vertical="center" textRotation="90"/>
    </xf>
    <xf numFmtId="0" fontId="3" fillId="0" borderId="36" xfId="3" applyFont="1" applyFill="1" applyBorder="1" applyAlignment="1">
      <alignment horizontal="center" vertical="center"/>
    </xf>
    <xf numFmtId="0" fontId="3" fillId="0" borderId="38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7" fillId="0" borderId="1" xfId="3" applyFont="1" applyFill="1" applyBorder="1" applyAlignment="1">
      <alignment horizontal="center" vertical="center" wrapText="1"/>
    </xf>
    <xf numFmtId="4" fontId="3" fillId="0" borderId="30" xfId="3" applyNumberFormat="1" applyFont="1" applyFill="1" applyBorder="1" applyAlignment="1">
      <alignment horizontal="right" vertical="center"/>
    </xf>
    <xf numFmtId="4" fontId="3" fillId="0" borderId="1" xfId="3" applyNumberFormat="1" applyFont="1" applyFill="1" applyBorder="1" applyAlignment="1">
      <alignment horizontal="right" vertical="center"/>
    </xf>
    <xf numFmtId="4" fontId="3" fillId="0" borderId="45" xfId="3" applyNumberFormat="1" applyFont="1" applyFill="1" applyBorder="1" applyAlignment="1">
      <alignment horizontal="right" vertical="center"/>
    </xf>
    <xf numFmtId="4" fontId="3" fillId="0" borderId="20" xfId="3" applyNumberFormat="1" applyFont="1" applyFill="1" applyBorder="1" applyAlignment="1">
      <alignment horizontal="right" vertical="center"/>
    </xf>
    <xf numFmtId="4" fontId="3" fillId="0" borderId="33" xfId="3" applyNumberFormat="1" applyFont="1" applyFill="1" applyBorder="1" applyAlignment="1">
      <alignment horizontal="right" vertical="center"/>
    </xf>
    <xf numFmtId="0" fontId="7" fillId="0" borderId="0" xfId="3" applyFont="1" applyFill="1" applyAlignment="1">
      <alignment horizontal="right" vertical="center"/>
    </xf>
    <xf numFmtId="0" fontId="7" fillId="0" borderId="0" xfId="3" applyFont="1" applyFill="1" applyBorder="1" applyAlignment="1">
      <alignment horizontal="left" vertical="center"/>
    </xf>
    <xf numFmtId="4" fontId="7" fillId="0" borderId="0" xfId="3" applyNumberFormat="1" applyFont="1" applyFill="1" applyBorder="1" applyAlignment="1">
      <alignment horizontal="center" vertical="center" wrapText="1"/>
    </xf>
    <xf numFmtId="4" fontId="3" fillId="0" borderId="31" xfId="3" applyNumberFormat="1" applyFont="1" applyFill="1" applyBorder="1" applyAlignment="1">
      <alignment horizontal="center" vertical="center"/>
    </xf>
    <xf numFmtId="4" fontId="3" fillId="0" borderId="3" xfId="3" applyNumberFormat="1" applyFont="1" applyFill="1" applyBorder="1" applyAlignment="1">
      <alignment horizontal="center" vertical="center"/>
    </xf>
    <xf numFmtId="4" fontId="3" fillId="0" borderId="34" xfId="3" applyNumberFormat="1" applyFont="1" applyFill="1" applyBorder="1" applyAlignment="1">
      <alignment horizontal="right" vertical="center"/>
    </xf>
    <xf numFmtId="4" fontId="3" fillId="0" borderId="42" xfId="3" applyNumberFormat="1" applyFont="1" applyFill="1" applyBorder="1" applyAlignment="1">
      <alignment horizontal="right" vertical="center"/>
    </xf>
    <xf numFmtId="4" fontId="3" fillId="0" borderId="43" xfId="3" applyNumberFormat="1" applyFont="1" applyFill="1" applyBorder="1" applyAlignment="1">
      <alignment horizontal="right" vertical="center"/>
    </xf>
    <xf numFmtId="4" fontId="3" fillId="0" borderId="39" xfId="3" applyNumberFormat="1" applyFont="1" applyFill="1" applyBorder="1" applyAlignment="1">
      <alignment horizontal="right" vertical="center"/>
    </xf>
    <xf numFmtId="4" fontId="3" fillId="0" borderId="40" xfId="3" applyNumberFormat="1" applyFont="1" applyFill="1" applyBorder="1" applyAlignment="1">
      <alignment horizontal="right" vertical="center"/>
    </xf>
    <xf numFmtId="4" fontId="3" fillId="0" borderId="41" xfId="3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right" vertical="center"/>
    </xf>
    <xf numFmtId="4" fontId="3" fillId="0" borderId="8" xfId="3" applyNumberFormat="1" applyFont="1" applyFill="1" applyBorder="1" applyAlignment="1">
      <alignment horizontal="right" vertical="center"/>
    </xf>
    <xf numFmtId="4" fontId="3" fillId="0" borderId="20" xfId="3" applyNumberFormat="1" applyFont="1" applyFill="1" applyBorder="1" applyAlignment="1">
      <alignment horizontal="center" vertical="center"/>
    </xf>
  </cellXfs>
  <cellStyles count="11">
    <cellStyle name="Normal" xfId="0" builtinId="0"/>
    <cellStyle name="Normal 2" xfId="6"/>
    <cellStyle name="Normal 3" xfId="1"/>
    <cellStyle name="Normal 4" xfId="8"/>
    <cellStyle name="Normal 5" xfId="10"/>
    <cellStyle name="Normal_BOLVANKA" xfId="7"/>
    <cellStyle name="Normal_skulte pag." xfId="9"/>
    <cellStyle name="Normal_Viinkalni" xfId="2"/>
    <cellStyle name="Style 1" xfId="5"/>
    <cellStyle name="Обычный_33. OZOLNIEKU NOVADA DOME_OZO SKOLA_TELPU, GAITENU, KAPNU TELPU REMONTS_TAME_VADIMS_2011_02_25_melnraksts" xfId="3"/>
    <cellStyle name="Обычный_33. OZOLNIEKU NOVADA DOME_OZO SKOLA_TELPU, GAITENU, KAPNU TELPU REMONTS_TAME_VADIMS_2011_02_25_melnraksts_09. ELITE BRAIN_ZIKI_KUTS BUVNIECIBA_TAME_2013_08_01+EL labot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e2\c\Tames&amp;Tames\Formati\kop-tamem-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ira\c\My%20Documents\Tames_2001\Sigulda_RaibaisSu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,rād."/>
      <sheetName val="KOPRĀME-1"/>
      <sheetName val=" veids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00"/>
      <sheetName val="Sat,rād_"/>
      <sheetName val="_veids2"/>
      <sheetName val="Sat,rād_1"/>
      <sheetName val="_veids21"/>
      <sheetName val="Sat,rād_2"/>
      <sheetName val="_veids22"/>
      <sheetName val="Sat,rād_3"/>
      <sheetName val="_veids23"/>
      <sheetName val="Sat,rād_4"/>
      <sheetName val="Sat,rād_5"/>
      <sheetName val="_veids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>
            <v>1.5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1X(527)"/>
      <sheetName val="G-1X(2520)"/>
      <sheetName val="Variāntu_salīdzīnājums"/>
      <sheetName val="G-1X(2520+mastertop)"/>
      <sheetName val="G-3(540)"/>
      <sheetName val="Lokala_tāme"/>
      <sheetName val="plēve"/>
      <sheetName val="maks_graf."/>
      <sheetName val="grafiks_ligumām"/>
      <sheetName val="darbagrafiks"/>
      <sheetName val="Sheet1"/>
      <sheetName val="betons"/>
      <sheetName val="G_1X_2520_mastertop_"/>
    </sheetNames>
    <sheetDataSet>
      <sheetData sheetId="0" refreshError="1"/>
      <sheetData sheetId="1" refreshError="1"/>
      <sheetData sheetId="2" refreshError="1"/>
      <sheetData sheetId="3" refreshError="1">
        <row r="9">
          <cell r="B9">
            <v>2520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D28"/>
  <sheetViews>
    <sheetView topLeftCell="A13" zoomScaleNormal="100" workbookViewId="0">
      <selection activeCell="C26" sqref="C26"/>
    </sheetView>
  </sheetViews>
  <sheetFormatPr defaultColWidth="12.5703125" defaultRowHeight="15.75"/>
  <cols>
    <col min="1" max="1" width="12" style="230" customWidth="1"/>
    <col min="2" max="2" width="48.42578125" style="230" customWidth="1"/>
    <col min="3" max="3" width="30.140625" style="230" customWidth="1"/>
    <col min="4" max="256" width="12.5703125" style="229"/>
    <col min="257" max="257" width="12" style="229" customWidth="1"/>
    <col min="258" max="258" width="48.42578125" style="229" customWidth="1"/>
    <col min="259" max="259" width="30.140625" style="229" customWidth="1"/>
    <col min="260" max="512" width="12.5703125" style="229"/>
    <col min="513" max="513" width="12" style="229" customWidth="1"/>
    <col min="514" max="514" width="48.42578125" style="229" customWidth="1"/>
    <col min="515" max="515" width="30.140625" style="229" customWidth="1"/>
    <col min="516" max="768" width="12.5703125" style="229"/>
    <col min="769" max="769" width="12" style="229" customWidth="1"/>
    <col min="770" max="770" width="48.42578125" style="229" customWidth="1"/>
    <col min="771" max="771" width="30.140625" style="229" customWidth="1"/>
    <col min="772" max="1024" width="12.5703125" style="229"/>
    <col min="1025" max="1025" width="12" style="229" customWidth="1"/>
    <col min="1026" max="1026" width="48.42578125" style="229" customWidth="1"/>
    <col min="1027" max="1027" width="30.140625" style="229" customWidth="1"/>
    <col min="1028" max="1280" width="12.5703125" style="229"/>
    <col min="1281" max="1281" width="12" style="229" customWidth="1"/>
    <col min="1282" max="1282" width="48.42578125" style="229" customWidth="1"/>
    <col min="1283" max="1283" width="30.140625" style="229" customWidth="1"/>
    <col min="1284" max="1536" width="12.5703125" style="229"/>
    <col min="1537" max="1537" width="12" style="229" customWidth="1"/>
    <col min="1538" max="1538" width="48.42578125" style="229" customWidth="1"/>
    <col min="1539" max="1539" width="30.140625" style="229" customWidth="1"/>
    <col min="1540" max="1792" width="12.5703125" style="229"/>
    <col min="1793" max="1793" width="12" style="229" customWidth="1"/>
    <col min="1794" max="1794" width="48.42578125" style="229" customWidth="1"/>
    <col min="1795" max="1795" width="30.140625" style="229" customWidth="1"/>
    <col min="1796" max="2048" width="12.5703125" style="229"/>
    <col min="2049" max="2049" width="12" style="229" customWidth="1"/>
    <col min="2050" max="2050" width="48.42578125" style="229" customWidth="1"/>
    <col min="2051" max="2051" width="30.140625" style="229" customWidth="1"/>
    <col min="2052" max="2304" width="12.5703125" style="229"/>
    <col min="2305" max="2305" width="12" style="229" customWidth="1"/>
    <col min="2306" max="2306" width="48.42578125" style="229" customWidth="1"/>
    <col min="2307" max="2307" width="30.140625" style="229" customWidth="1"/>
    <col min="2308" max="2560" width="12.5703125" style="229"/>
    <col min="2561" max="2561" width="12" style="229" customWidth="1"/>
    <col min="2562" max="2562" width="48.42578125" style="229" customWidth="1"/>
    <col min="2563" max="2563" width="30.140625" style="229" customWidth="1"/>
    <col min="2564" max="2816" width="12.5703125" style="229"/>
    <col min="2817" max="2817" width="12" style="229" customWidth="1"/>
    <col min="2818" max="2818" width="48.42578125" style="229" customWidth="1"/>
    <col min="2819" max="2819" width="30.140625" style="229" customWidth="1"/>
    <col min="2820" max="3072" width="12.5703125" style="229"/>
    <col min="3073" max="3073" width="12" style="229" customWidth="1"/>
    <col min="3074" max="3074" width="48.42578125" style="229" customWidth="1"/>
    <col min="3075" max="3075" width="30.140625" style="229" customWidth="1"/>
    <col min="3076" max="3328" width="12.5703125" style="229"/>
    <col min="3329" max="3329" width="12" style="229" customWidth="1"/>
    <col min="3330" max="3330" width="48.42578125" style="229" customWidth="1"/>
    <col min="3331" max="3331" width="30.140625" style="229" customWidth="1"/>
    <col min="3332" max="3584" width="12.5703125" style="229"/>
    <col min="3585" max="3585" width="12" style="229" customWidth="1"/>
    <col min="3586" max="3586" width="48.42578125" style="229" customWidth="1"/>
    <col min="3587" max="3587" width="30.140625" style="229" customWidth="1"/>
    <col min="3588" max="3840" width="12.5703125" style="229"/>
    <col min="3841" max="3841" width="12" style="229" customWidth="1"/>
    <col min="3842" max="3842" width="48.42578125" style="229" customWidth="1"/>
    <col min="3843" max="3843" width="30.140625" style="229" customWidth="1"/>
    <col min="3844" max="4096" width="12.5703125" style="229"/>
    <col min="4097" max="4097" width="12" style="229" customWidth="1"/>
    <col min="4098" max="4098" width="48.42578125" style="229" customWidth="1"/>
    <col min="4099" max="4099" width="30.140625" style="229" customWidth="1"/>
    <col min="4100" max="4352" width="12.5703125" style="229"/>
    <col min="4353" max="4353" width="12" style="229" customWidth="1"/>
    <col min="4354" max="4354" width="48.42578125" style="229" customWidth="1"/>
    <col min="4355" max="4355" width="30.140625" style="229" customWidth="1"/>
    <col min="4356" max="4608" width="12.5703125" style="229"/>
    <col min="4609" max="4609" width="12" style="229" customWidth="1"/>
    <col min="4610" max="4610" width="48.42578125" style="229" customWidth="1"/>
    <col min="4611" max="4611" width="30.140625" style="229" customWidth="1"/>
    <col min="4612" max="4864" width="12.5703125" style="229"/>
    <col min="4865" max="4865" width="12" style="229" customWidth="1"/>
    <col min="4866" max="4866" width="48.42578125" style="229" customWidth="1"/>
    <col min="4867" max="4867" width="30.140625" style="229" customWidth="1"/>
    <col min="4868" max="5120" width="12.5703125" style="229"/>
    <col min="5121" max="5121" width="12" style="229" customWidth="1"/>
    <col min="5122" max="5122" width="48.42578125" style="229" customWidth="1"/>
    <col min="5123" max="5123" width="30.140625" style="229" customWidth="1"/>
    <col min="5124" max="5376" width="12.5703125" style="229"/>
    <col min="5377" max="5377" width="12" style="229" customWidth="1"/>
    <col min="5378" max="5378" width="48.42578125" style="229" customWidth="1"/>
    <col min="5379" max="5379" width="30.140625" style="229" customWidth="1"/>
    <col min="5380" max="5632" width="12.5703125" style="229"/>
    <col min="5633" max="5633" width="12" style="229" customWidth="1"/>
    <col min="5634" max="5634" width="48.42578125" style="229" customWidth="1"/>
    <col min="5635" max="5635" width="30.140625" style="229" customWidth="1"/>
    <col min="5636" max="5888" width="12.5703125" style="229"/>
    <col min="5889" max="5889" width="12" style="229" customWidth="1"/>
    <col min="5890" max="5890" width="48.42578125" style="229" customWidth="1"/>
    <col min="5891" max="5891" width="30.140625" style="229" customWidth="1"/>
    <col min="5892" max="6144" width="12.5703125" style="229"/>
    <col min="6145" max="6145" width="12" style="229" customWidth="1"/>
    <col min="6146" max="6146" width="48.42578125" style="229" customWidth="1"/>
    <col min="6147" max="6147" width="30.140625" style="229" customWidth="1"/>
    <col min="6148" max="6400" width="12.5703125" style="229"/>
    <col min="6401" max="6401" width="12" style="229" customWidth="1"/>
    <col min="6402" max="6402" width="48.42578125" style="229" customWidth="1"/>
    <col min="6403" max="6403" width="30.140625" style="229" customWidth="1"/>
    <col min="6404" max="6656" width="12.5703125" style="229"/>
    <col min="6657" max="6657" width="12" style="229" customWidth="1"/>
    <col min="6658" max="6658" width="48.42578125" style="229" customWidth="1"/>
    <col min="6659" max="6659" width="30.140625" style="229" customWidth="1"/>
    <col min="6660" max="6912" width="12.5703125" style="229"/>
    <col min="6913" max="6913" width="12" style="229" customWidth="1"/>
    <col min="6914" max="6914" width="48.42578125" style="229" customWidth="1"/>
    <col min="6915" max="6915" width="30.140625" style="229" customWidth="1"/>
    <col min="6916" max="7168" width="12.5703125" style="229"/>
    <col min="7169" max="7169" width="12" style="229" customWidth="1"/>
    <col min="7170" max="7170" width="48.42578125" style="229" customWidth="1"/>
    <col min="7171" max="7171" width="30.140625" style="229" customWidth="1"/>
    <col min="7172" max="7424" width="12.5703125" style="229"/>
    <col min="7425" max="7425" width="12" style="229" customWidth="1"/>
    <col min="7426" max="7426" width="48.42578125" style="229" customWidth="1"/>
    <col min="7427" max="7427" width="30.140625" style="229" customWidth="1"/>
    <col min="7428" max="7680" width="12.5703125" style="229"/>
    <col min="7681" max="7681" width="12" style="229" customWidth="1"/>
    <col min="7682" max="7682" width="48.42578125" style="229" customWidth="1"/>
    <col min="7683" max="7683" width="30.140625" style="229" customWidth="1"/>
    <col min="7684" max="7936" width="12.5703125" style="229"/>
    <col min="7937" max="7937" width="12" style="229" customWidth="1"/>
    <col min="7938" max="7938" width="48.42578125" style="229" customWidth="1"/>
    <col min="7939" max="7939" width="30.140625" style="229" customWidth="1"/>
    <col min="7940" max="8192" width="12.5703125" style="229"/>
    <col min="8193" max="8193" width="12" style="229" customWidth="1"/>
    <col min="8194" max="8194" width="48.42578125" style="229" customWidth="1"/>
    <col min="8195" max="8195" width="30.140625" style="229" customWidth="1"/>
    <col min="8196" max="8448" width="12.5703125" style="229"/>
    <col min="8449" max="8449" width="12" style="229" customWidth="1"/>
    <col min="8450" max="8450" width="48.42578125" style="229" customWidth="1"/>
    <col min="8451" max="8451" width="30.140625" style="229" customWidth="1"/>
    <col min="8452" max="8704" width="12.5703125" style="229"/>
    <col min="8705" max="8705" width="12" style="229" customWidth="1"/>
    <col min="8706" max="8706" width="48.42578125" style="229" customWidth="1"/>
    <col min="8707" max="8707" width="30.140625" style="229" customWidth="1"/>
    <col min="8708" max="8960" width="12.5703125" style="229"/>
    <col min="8961" max="8961" width="12" style="229" customWidth="1"/>
    <col min="8962" max="8962" width="48.42578125" style="229" customWidth="1"/>
    <col min="8963" max="8963" width="30.140625" style="229" customWidth="1"/>
    <col min="8964" max="9216" width="12.5703125" style="229"/>
    <col min="9217" max="9217" width="12" style="229" customWidth="1"/>
    <col min="9218" max="9218" width="48.42578125" style="229" customWidth="1"/>
    <col min="9219" max="9219" width="30.140625" style="229" customWidth="1"/>
    <col min="9220" max="9472" width="12.5703125" style="229"/>
    <col min="9473" max="9473" width="12" style="229" customWidth="1"/>
    <col min="9474" max="9474" width="48.42578125" style="229" customWidth="1"/>
    <col min="9475" max="9475" width="30.140625" style="229" customWidth="1"/>
    <col min="9476" max="9728" width="12.5703125" style="229"/>
    <col min="9729" max="9729" width="12" style="229" customWidth="1"/>
    <col min="9730" max="9730" width="48.42578125" style="229" customWidth="1"/>
    <col min="9731" max="9731" width="30.140625" style="229" customWidth="1"/>
    <col min="9732" max="9984" width="12.5703125" style="229"/>
    <col min="9985" max="9985" width="12" style="229" customWidth="1"/>
    <col min="9986" max="9986" width="48.42578125" style="229" customWidth="1"/>
    <col min="9987" max="9987" width="30.140625" style="229" customWidth="1"/>
    <col min="9988" max="10240" width="12.5703125" style="229"/>
    <col min="10241" max="10241" width="12" style="229" customWidth="1"/>
    <col min="10242" max="10242" width="48.42578125" style="229" customWidth="1"/>
    <col min="10243" max="10243" width="30.140625" style="229" customWidth="1"/>
    <col min="10244" max="10496" width="12.5703125" style="229"/>
    <col min="10497" max="10497" width="12" style="229" customWidth="1"/>
    <col min="10498" max="10498" width="48.42578125" style="229" customWidth="1"/>
    <col min="10499" max="10499" width="30.140625" style="229" customWidth="1"/>
    <col min="10500" max="10752" width="12.5703125" style="229"/>
    <col min="10753" max="10753" width="12" style="229" customWidth="1"/>
    <col min="10754" max="10754" width="48.42578125" style="229" customWidth="1"/>
    <col min="10755" max="10755" width="30.140625" style="229" customWidth="1"/>
    <col min="10756" max="11008" width="12.5703125" style="229"/>
    <col min="11009" max="11009" width="12" style="229" customWidth="1"/>
    <col min="11010" max="11010" width="48.42578125" style="229" customWidth="1"/>
    <col min="11011" max="11011" width="30.140625" style="229" customWidth="1"/>
    <col min="11012" max="11264" width="12.5703125" style="229"/>
    <col min="11265" max="11265" width="12" style="229" customWidth="1"/>
    <col min="11266" max="11266" width="48.42578125" style="229" customWidth="1"/>
    <col min="11267" max="11267" width="30.140625" style="229" customWidth="1"/>
    <col min="11268" max="11520" width="12.5703125" style="229"/>
    <col min="11521" max="11521" width="12" style="229" customWidth="1"/>
    <col min="11522" max="11522" width="48.42578125" style="229" customWidth="1"/>
    <col min="11523" max="11523" width="30.140625" style="229" customWidth="1"/>
    <col min="11524" max="11776" width="12.5703125" style="229"/>
    <col min="11777" max="11777" width="12" style="229" customWidth="1"/>
    <col min="11778" max="11778" width="48.42578125" style="229" customWidth="1"/>
    <col min="11779" max="11779" width="30.140625" style="229" customWidth="1"/>
    <col min="11780" max="12032" width="12.5703125" style="229"/>
    <col min="12033" max="12033" width="12" style="229" customWidth="1"/>
    <col min="12034" max="12034" width="48.42578125" style="229" customWidth="1"/>
    <col min="12035" max="12035" width="30.140625" style="229" customWidth="1"/>
    <col min="12036" max="12288" width="12.5703125" style="229"/>
    <col min="12289" max="12289" width="12" style="229" customWidth="1"/>
    <col min="12290" max="12290" width="48.42578125" style="229" customWidth="1"/>
    <col min="12291" max="12291" width="30.140625" style="229" customWidth="1"/>
    <col min="12292" max="12544" width="12.5703125" style="229"/>
    <col min="12545" max="12545" width="12" style="229" customWidth="1"/>
    <col min="12546" max="12546" width="48.42578125" style="229" customWidth="1"/>
    <col min="12547" max="12547" width="30.140625" style="229" customWidth="1"/>
    <col min="12548" max="12800" width="12.5703125" style="229"/>
    <col min="12801" max="12801" width="12" style="229" customWidth="1"/>
    <col min="12802" max="12802" width="48.42578125" style="229" customWidth="1"/>
    <col min="12803" max="12803" width="30.140625" style="229" customWidth="1"/>
    <col min="12804" max="13056" width="12.5703125" style="229"/>
    <col min="13057" max="13057" width="12" style="229" customWidth="1"/>
    <col min="13058" max="13058" width="48.42578125" style="229" customWidth="1"/>
    <col min="13059" max="13059" width="30.140625" style="229" customWidth="1"/>
    <col min="13060" max="13312" width="12.5703125" style="229"/>
    <col min="13313" max="13313" width="12" style="229" customWidth="1"/>
    <col min="13314" max="13314" width="48.42578125" style="229" customWidth="1"/>
    <col min="13315" max="13315" width="30.140625" style="229" customWidth="1"/>
    <col min="13316" max="13568" width="12.5703125" style="229"/>
    <col min="13569" max="13569" width="12" style="229" customWidth="1"/>
    <col min="13570" max="13570" width="48.42578125" style="229" customWidth="1"/>
    <col min="13571" max="13571" width="30.140625" style="229" customWidth="1"/>
    <col min="13572" max="13824" width="12.5703125" style="229"/>
    <col min="13825" max="13825" width="12" style="229" customWidth="1"/>
    <col min="13826" max="13826" width="48.42578125" style="229" customWidth="1"/>
    <col min="13827" max="13827" width="30.140625" style="229" customWidth="1"/>
    <col min="13828" max="14080" width="12.5703125" style="229"/>
    <col min="14081" max="14081" width="12" style="229" customWidth="1"/>
    <col min="14082" max="14082" width="48.42578125" style="229" customWidth="1"/>
    <col min="14083" max="14083" width="30.140625" style="229" customWidth="1"/>
    <col min="14084" max="14336" width="12.5703125" style="229"/>
    <col min="14337" max="14337" width="12" style="229" customWidth="1"/>
    <col min="14338" max="14338" width="48.42578125" style="229" customWidth="1"/>
    <col min="14339" max="14339" width="30.140625" style="229" customWidth="1"/>
    <col min="14340" max="14592" width="12.5703125" style="229"/>
    <col min="14593" max="14593" width="12" style="229" customWidth="1"/>
    <col min="14594" max="14594" width="48.42578125" style="229" customWidth="1"/>
    <col min="14595" max="14595" width="30.140625" style="229" customWidth="1"/>
    <col min="14596" max="14848" width="12.5703125" style="229"/>
    <col min="14849" max="14849" width="12" style="229" customWidth="1"/>
    <col min="14850" max="14850" width="48.42578125" style="229" customWidth="1"/>
    <col min="14851" max="14851" width="30.140625" style="229" customWidth="1"/>
    <col min="14852" max="15104" width="12.5703125" style="229"/>
    <col min="15105" max="15105" width="12" style="229" customWidth="1"/>
    <col min="15106" max="15106" width="48.42578125" style="229" customWidth="1"/>
    <col min="15107" max="15107" width="30.140625" style="229" customWidth="1"/>
    <col min="15108" max="15360" width="12.5703125" style="229"/>
    <col min="15361" max="15361" width="12" style="229" customWidth="1"/>
    <col min="15362" max="15362" width="48.42578125" style="229" customWidth="1"/>
    <col min="15363" max="15363" width="30.140625" style="229" customWidth="1"/>
    <col min="15364" max="15616" width="12.5703125" style="229"/>
    <col min="15617" max="15617" width="12" style="229" customWidth="1"/>
    <col min="15618" max="15618" width="48.42578125" style="229" customWidth="1"/>
    <col min="15619" max="15619" width="30.140625" style="229" customWidth="1"/>
    <col min="15620" max="15872" width="12.5703125" style="229"/>
    <col min="15873" max="15873" width="12" style="229" customWidth="1"/>
    <col min="15874" max="15874" width="48.42578125" style="229" customWidth="1"/>
    <col min="15875" max="15875" width="30.140625" style="229" customWidth="1"/>
    <col min="15876" max="16128" width="12.5703125" style="229"/>
    <col min="16129" max="16129" width="12" style="229" customWidth="1"/>
    <col min="16130" max="16130" width="48.42578125" style="229" customWidth="1"/>
    <col min="16131" max="16131" width="30.140625" style="229" customWidth="1"/>
    <col min="16132" max="16384" width="12.5703125" style="229"/>
  </cols>
  <sheetData>
    <row r="1" spans="1:3" ht="2.25" customHeight="1">
      <c r="A1" s="307"/>
      <c r="B1" s="307"/>
      <c r="C1" s="307"/>
    </row>
    <row r="2" spans="1:3">
      <c r="C2" s="231" t="s">
        <v>266</v>
      </c>
    </row>
    <row r="3" spans="1:3" ht="27.75" customHeight="1">
      <c r="A3" s="308" t="s">
        <v>267</v>
      </c>
      <c r="B3" s="308"/>
      <c r="C3" s="308"/>
    </row>
    <row r="4" spans="1:3">
      <c r="A4" s="308" t="s">
        <v>268</v>
      </c>
      <c r="B4" s="308"/>
      <c r="C4" s="308"/>
    </row>
    <row r="5" spans="1:3" ht="19.5" customHeight="1">
      <c r="C5" s="230" t="s">
        <v>269</v>
      </c>
    </row>
    <row r="6" spans="1:3">
      <c r="A6" s="308"/>
      <c r="B6" s="308"/>
      <c r="C6" s="308"/>
    </row>
    <row r="7" spans="1:3">
      <c r="A7" s="231"/>
      <c r="B7" s="231"/>
      <c r="C7" s="231"/>
    </row>
    <row r="8" spans="1:3" ht="30" customHeight="1">
      <c r="A8" s="309" t="s">
        <v>270</v>
      </c>
      <c r="B8" s="309"/>
      <c r="C8" s="309"/>
    </row>
    <row r="9" spans="1:3" ht="16.5" customHeight="1">
      <c r="A9" s="310" t="s">
        <v>279</v>
      </c>
      <c r="B9" s="311"/>
      <c r="C9" s="311"/>
    </row>
    <row r="10" spans="1:3" ht="16.5" customHeight="1">
      <c r="A10" s="310" t="s">
        <v>278</v>
      </c>
      <c r="B10" s="310"/>
      <c r="C10" s="310"/>
    </row>
    <row r="11" spans="1:3">
      <c r="A11" s="312" t="s">
        <v>277</v>
      </c>
      <c r="B11" s="312"/>
      <c r="C11" s="312"/>
    </row>
    <row r="12" spans="1:3">
      <c r="A12" s="312" t="s">
        <v>276</v>
      </c>
      <c r="B12" s="312"/>
      <c r="C12" s="312"/>
    </row>
    <row r="13" spans="1:3">
      <c r="A13" s="312" t="s">
        <v>293</v>
      </c>
      <c r="B13" s="312"/>
      <c r="C13" s="312"/>
    </row>
    <row r="14" spans="1:3">
      <c r="A14" s="244" t="s">
        <v>42</v>
      </c>
      <c r="B14" s="244"/>
      <c r="C14" s="244"/>
    </row>
    <row r="15" spans="1:3" ht="24.75" customHeight="1">
      <c r="A15" s="313" t="s">
        <v>294</v>
      </c>
      <c r="B15" s="313"/>
      <c r="C15" s="313"/>
    </row>
    <row r="16" spans="1:3" s="233" customFormat="1">
      <c r="A16" s="232" t="s">
        <v>44</v>
      </c>
      <c r="B16" s="232" t="s">
        <v>271</v>
      </c>
      <c r="C16" s="232" t="s">
        <v>272</v>
      </c>
    </row>
    <row r="17" spans="1:4" s="233" customFormat="1" ht="33.75" customHeight="1">
      <c r="A17" s="234">
        <v>1</v>
      </c>
      <c r="B17" s="235" t="s">
        <v>80</v>
      </c>
      <c r="C17" s="236">
        <f>KOPS!F33</f>
        <v>0</v>
      </c>
    </row>
    <row r="18" spans="1:4" s="233" customFormat="1">
      <c r="A18" s="237"/>
      <c r="B18" s="237"/>
      <c r="C18" s="237"/>
    </row>
    <row r="19" spans="1:4" s="233" customFormat="1">
      <c r="A19" s="237"/>
      <c r="B19" s="238" t="s">
        <v>273</v>
      </c>
      <c r="C19" s="239">
        <f>C17</f>
        <v>0</v>
      </c>
    </row>
    <row r="20" spans="1:4" s="233" customFormat="1" ht="15.75" customHeight="1">
      <c r="A20" s="304" t="s">
        <v>274</v>
      </c>
      <c r="B20" s="305"/>
      <c r="C20" s="240">
        <f>C19*21%</f>
        <v>0</v>
      </c>
    </row>
    <row r="21" spans="1:4" s="233" customFormat="1">
      <c r="A21" s="306" t="s">
        <v>275</v>
      </c>
      <c r="B21" s="306"/>
      <c r="C21" s="239">
        <f>SUM(C19:C20)</f>
        <v>0</v>
      </c>
    </row>
    <row r="22" spans="1:4" s="233" customFormat="1">
      <c r="A22" s="241"/>
      <c r="B22" s="241"/>
      <c r="C22" s="242"/>
    </row>
    <row r="23" spans="1:4" s="233" customFormat="1">
      <c r="A23" s="241"/>
      <c r="B23" s="241"/>
      <c r="C23" s="243"/>
    </row>
    <row r="24" spans="1:4">
      <c r="A24" s="228" t="s">
        <v>263</v>
      </c>
      <c r="B24" s="49"/>
      <c r="C24" s="228"/>
      <c r="D24" s="7"/>
    </row>
    <row r="25" spans="1:4">
      <c r="A25" s="3"/>
      <c r="B25" s="50"/>
      <c r="C25" s="3"/>
      <c r="D25" s="245"/>
    </row>
    <row r="26" spans="1:4">
      <c r="A26" s="228" t="s">
        <v>264</v>
      </c>
      <c r="B26" s="51"/>
      <c r="C26" s="228"/>
      <c r="D26" s="246"/>
    </row>
    <row r="27" spans="1:4">
      <c r="A27" s="3"/>
      <c r="B27" s="50"/>
      <c r="C27" s="3"/>
      <c r="D27" s="245"/>
    </row>
    <row r="28" spans="1:4">
      <c r="A28" s="228" t="s">
        <v>69</v>
      </c>
      <c r="B28" s="3"/>
      <c r="C28" s="228"/>
      <c r="D28" s="7"/>
    </row>
  </sheetData>
  <mergeCells count="13">
    <mergeCell ref="A20:B20"/>
    <mergeCell ref="A21:B21"/>
    <mergeCell ref="A1:C1"/>
    <mergeCell ref="A3:C3"/>
    <mergeCell ref="A4:C4"/>
    <mergeCell ref="A6:C6"/>
    <mergeCell ref="A8:C8"/>
    <mergeCell ref="A9:C9"/>
    <mergeCell ref="A10:C10"/>
    <mergeCell ref="A11:C11"/>
    <mergeCell ref="A12:C12"/>
    <mergeCell ref="A13:C13"/>
    <mergeCell ref="A15:C15"/>
  </mergeCells>
  <printOptions horizontalCentered="1"/>
  <pageMargins left="1.0629921259842521" right="0.15748031496062992" top="0.98425196850393704" bottom="0.98425196850393704" header="0.51181102362204722" footer="0.51181102362204722"/>
  <pageSetup paperSize="9" scale="96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Y41"/>
  <sheetViews>
    <sheetView tabSelected="1" zoomScale="90" zoomScaleNormal="90" zoomScaleSheetLayoutView="100" workbookViewId="0">
      <selection activeCell="H38" sqref="H38"/>
    </sheetView>
  </sheetViews>
  <sheetFormatPr defaultColWidth="9.140625" defaultRowHeight="12.75" outlineLevelCol="1"/>
  <cols>
    <col min="1" max="1" width="3" style="3" customWidth="1"/>
    <col min="2" max="2" width="4.7109375" style="3" customWidth="1"/>
    <col min="3" max="3" width="10" style="3" customWidth="1"/>
    <col min="4" max="4" width="35.140625" style="3" customWidth="1"/>
    <col min="5" max="5" width="7.7109375" style="3" customWidth="1" outlineLevel="1"/>
    <col min="6" max="6" width="11.140625" style="3" customWidth="1"/>
    <col min="7" max="7" width="10" style="3" customWidth="1"/>
    <col min="8" max="8" width="11.140625" style="3" customWidth="1"/>
    <col min="9" max="9" width="10" style="3" customWidth="1"/>
    <col min="10" max="10" width="11.28515625" style="3" customWidth="1"/>
    <col min="11" max="11" width="15.28515625" style="3" customWidth="1"/>
    <col min="12" max="16384" width="9.140625" style="3"/>
  </cols>
  <sheetData>
    <row r="1" spans="1:10">
      <c r="D1" s="4"/>
      <c r="E1" s="5"/>
      <c r="F1" s="5"/>
      <c r="G1" s="5"/>
      <c r="H1" s="314" t="s">
        <v>34</v>
      </c>
      <c r="I1" s="314"/>
      <c r="J1" s="314"/>
    </row>
    <row r="2" spans="1:10" ht="14.25">
      <c r="A2" s="315" t="s">
        <v>35</v>
      </c>
      <c r="B2" s="315"/>
      <c r="C2" s="315"/>
      <c r="D2" s="315"/>
      <c r="E2" s="315"/>
      <c r="F2" s="315"/>
      <c r="G2" s="315"/>
      <c r="H2" s="315"/>
      <c r="I2" s="315"/>
      <c r="J2" s="315"/>
    </row>
    <row r="3" spans="1:10">
      <c r="A3" s="316" t="s">
        <v>281</v>
      </c>
      <c r="B3" s="316"/>
      <c r="C3" s="316"/>
      <c r="D3" s="316"/>
      <c r="E3" s="316"/>
      <c r="F3" s="316"/>
      <c r="G3" s="316"/>
      <c r="H3" s="316"/>
      <c r="I3" s="316"/>
      <c r="J3" s="316"/>
    </row>
    <row r="4" spans="1:10">
      <c r="A4" s="317" t="s">
        <v>36</v>
      </c>
      <c r="B4" s="317"/>
      <c r="C4" s="317"/>
      <c r="D4" s="317"/>
      <c r="E4" s="317"/>
      <c r="F4" s="317"/>
      <c r="G4" s="317"/>
      <c r="H4" s="317"/>
      <c r="I4" s="317"/>
      <c r="J4" s="317"/>
    </row>
    <row r="5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24.75" customHeight="1">
      <c r="A6" s="318" t="s">
        <v>37</v>
      </c>
      <c r="B6" s="318"/>
      <c r="C6" s="318"/>
      <c r="D6" s="316" t="s">
        <v>80</v>
      </c>
      <c r="E6" s="316"/>
      <c r="F6" s="316"/>
      <c r="G6" s="316"/>
      <c r="H6" s="316"/>
      <c r="I6" s="316"/>
      <c r="J6" s="316"/>
    </row>
    <row r="7" spans="1:10" s="7" customFormat="1" ht="16.5" customHeight="1">
      <c r="A7" s="321" t="s">
        <v>38</v>
      </c>
      <c r="B7" s="321"/>
      <c r="C7" s="321"/>
      <c r="D7" s="316" t="s">
        <v>80</v>
      </c>
      <c r="E7" s="316"/>
      <c r="F7" s="316"/>
      <c r="G7" s="316"/>
      <c r="H7" s="316"/>
      <c r="I7" s="316"/>
      <c r="J7" s="316"/>
    </row>
    <row r="8" spans="1:10" s="7" customFormat="1" ht="16.5" customHeight="1">
      <c r="A8" s="321" t="s">
        <v>39</v>
      </c>
      <c r="B8" s="321"/>
      <c r="C8" s="321"/>
      <c r="D8" s="322" t="s">
        <v>81</v>
      </c>
      <c r="E8" s="322"/>
      <c r="F8" s="322"/>
      <c r="G8" s="322"/>
      <c r="H8" s="322"/>
      <c r="I8" s="322"/>
      <c r="J8" s="322"/>
    </row>
    <row r="9" spans="1:10" s="7" customFormat="1" ht="16.5" customHeight="1">
      <c r="A9" s="321" t="s">
        <v>40</v>
      </c>
      <c r="B9" s="321"/>
      <c r="C9" s="321"/>
      <c r="D9" s="322" t="s">
        <v>265</v>
      </c>
      <c r="E9" s="322"/>
      <c r="F9" s="322"/>
      <c r="G9" s="322"/>
      <c r="H9" s="322"/>
      <c r="I9" s="322"/>
      <c r="J9" s="322"/>
    </row>
    <row r="10" spans="1:10" s="7" customFormat="1" ht="16.5" customHeight="1">
      <c r="A10" s="321" t="s">
        <v>41</v>
      </c>
      <c r="B10" s="321"/>
      <c r="C10" s="321"/>
      <c r="D10" s="322" t="s">
        <v>283</v>
      </c>
      <c r="E10" s="322"/>
      <c r="F10" s="322"/>
      <c r="G10" s="322"/>
      <c r="H10" s="322"/>
      <c r="I10" s="322"/>
      <c r="J10" s="322"/>
    </row>
    <row r="11" spans="1:10" s="7" customFormat="1" ht="16.5" customHeight="1">
      <c r="A11" s="321" t="s">
        <v>42</v>
      </c>
      <c r="B11" s="321"/>
      <c r="C11" s="321"/>
      <c r="D11" s="322"/>
      <c r="E11" s="322"/>
      <c r="F11" s="322"/>
      <c r="G11" s="322"/>
      <c r="H11" s="322"/>
      <c r="I11" s="322"/>
      <c r="J11" s="322"/>
    </row>
    <row r="12" spans="1:10" s="7" customFormat="1" ht="15">
      <c r="A12" s="8"/>
      <c r="B12" s="8"/>
      <c r="C12" s="8"/>
      <c r="D12" s="8"/>
      <c r="E12" s="8"/>
      <c r="F12" s="8"/>
      <c r="G12" s="9"/>
      <c r="H12" s="9"/>
      <c r="I12" s="9"/>
      <c r="J12" s="9"/>
    </row>
    <row r="13" spans="1:10" s="7" customFormat="1" ht="15">
      <c r="A13" s="8"/>
      <c r="B13" s="8"/>
      <c r="C13" s="8"/>
      <c r="D13" s="10" t="s">
        <v>282</v>
      </c>
      <c r="E13" s="323">
        <f>F33</f>
        <v>0</v>
      </c>
      <c r="F13" s="324"/>
      <c r="G13" s="9"/>
      <c r="H13" s="9"/>
      <c r="I13" s="9"/>
      <c r="J13" s="9"/>
    </row>
    <row r="14" spans="1:10" s="7" customFormat="1" ht="15">
      <c r="A14" s="8"/>
      <c r="B14" s="8"/>
      <c r="C14" s="8"/>
      <c r="D14" s="10" t="s">
        <v>43</v>
      </c>
      <c r="E14" s="319">
        <f>J28</f>
        <v>0</v>
      </c>
      <c r="F14" s="320"/>
      <c r="G14" s="9"/>
      <c r="H14" s="9"/>
      <c r="I14" s="9"/>
      <c r="J14" s="9"/>
    </row>
    <row r="15" spans="1:10" s="7" customFormat="1" ht="15">
      <c r="A15" s="8"/>
      <c r="B15" s="8"/>
      <c r="C15" s="8"/>
      <c r="D15" s="8"/>
      <c r="E15" s="8"/>
      <c r="F15" s="8"/>
      <c r="G15" s="9"/>
      <c r="H15" s="9"/>
      <c r="I15" s="9"/>
      <c r="J15" s="9"/>
    </row>
    <row r="16" spans="1:10" s="7" customFormat="1" ht="15">
      <c r="A16" s="8"/>
      <c r="B16" s="8"/>
      <c r="C16" s="8"/>
      <c r="D16" s="11" t="s">
        <v>70</v>
      </c>
      <c r="E16" s="12"/>
      <c r="F16" s="13"/>
      <c r="G16" s="13"/>
      <c r="H16" s="13"/>
      <c r="I16" s="9"/>
      <c r="J16" s="9"/>
    </row>
    <row r="17" spans="1:25" ht="13.5" thickBot="1"/>
    <row r="18" spans="1:25" ht="20.25" customHeight="1">
      <c r="A18" s="327" t="s">
        <v>44</v>
      </c>
      <c r="B18" s="329" t="s">
        <v>45</v>
      </c>
      <c r="C18" s="329" t="s">
        <v>46</v>
      </c>
      <c r="D18" s="331" t="s">
        <v>47</v>
      </c>
      <c r="E18" s="332"/>
      <c r="F18" s="343" t="s">
        <v>48</v>
      </c>
      <c r="G18" s="343" t="s">
        <v>49</v>
      </c>
      <c r="H18" s="343"/>
      <c r="I18" s="343"/>
      <c r="J18" s="335" t="s">
        <v>50</v>
      </c>
    </row>
    <row r="19" spans="1:25" ht="51" customHeight="1" thickBot="1">
      <c r="A19" s="328"/>
      <c r="B19" s="330"/>
      <c r="C19" s="330"/>
      <c r="D19" s="333"/>
      <c r="E19" s="334"/>
      <c r="F19" s="344"/>
      <c r="G19" s="14" t="s">
        <v>51</v>
      </c>
      <c r="H19" s="14" t="s">
        <v>52</v>
      </c>
      <c r="I19" s="14" t="s">
        <v>53</v>
      </c>
      <c r="J19" s="336"/>
    </row>
    <row r="20" spans="1:25" s="20" customFormat="1">
      <c r="A20" s="15"/>
      <c r="B20" s="16"/>
      <c r="C20" s="16"/>
      <c r="D20" s="17" t="s">
        <v>54</v>
      </c>
      <c r="E20" s="17"/>
      <c r="F20" s="18"/>
      <c r="G20" s="18"/>
      <c r="H20" s="18"/>
      <c r="I20" s="18"/>
      <c r="J20" s="19"/>
    </row>
    <row r="21" spans="1:25" s="20" customFormat="1">
      <c r="A21" s="21">
        <v>1</v>
      </c>
      <c r="B21" s="22" t="s">
        <v>55</v>
      </c>
      <c r="C21" s="22" t="s">
        <v>56</v>
      </c>
      <c r="D21" s="23" t="s">
        <v>71</v>
      </c>
      <c r="E21" s="24"/>
      <c r="F21" s="25"/>
      <c r="G21" s="25"/>
      <c r="H21" s="25"/>
      <c r="I21" s="25"/>
      <c r="J21" s="26"/>
    </row>
    <row r="22" spans="1:25" s="20" customFormat="1">
      <c r="A22" s="21">
        <v>2</v>
      </c>
      <c r="B22" s="22" t="s">
        <v>58</v>
      </c>
      <c r="C22" s="22" t="s">
        <v>73</v>
      </c>
      <c r="D22" s="23" t="s">
        <v>104</v>
      </c>
      <c r="E22" s="24"/>
      <c r="F22" s="25"/>
      <c r="G22" s="25"/>
      <c r="H22" s="25"/>
      <c r="I22" s="25"/>
      <c r="J22" s="26"/>
    </row>
    <row r="23" spans="1:25" s="20" customFormat="1" ht="25.5">
      <c r="A23" s="21">
        <v>3</v>
      </c>
      <c r="B23" s="22" t="s">
        <v>59</v>
      </c>
      <c r="C23" s="22" t="s">
        <v>74</v>
      </c>
      <c r="D23" s="23" t="s">
        <v>72</v>
      </c>
      <c r="E23" s="24"/>
      <c r="F23" s="25"/>
      <c r="G23" s="25"/>
      <c r="H23" s="25"/>
      <c r="I23" s="25"/>
      <c r="J23" s="26"/>
    </row>
    <row r="24" spans="1:25" s="20" customFormat="1">
      <c r="A24" s="21">
        <v>4</v>
      </c>
      <c r="B24" s="22" t="s">
        <v>60</v>
      </c>
      <c r="C24" s="22" t="s">
        <v>79</v>
      </c>
      <c r="D24" s="23" t="s">
        <v>75</v>
      </c>
      <c r="E24" s="24"/>
      <c r="F24" s="25"/>
      <c r="G24" s="25"/>
      <c r="H24" s="25"/>
      <c r="I24" s="25"/>
      <c r="J24" s="26"/>
    </row>
    <row r="25" spans="1:25" s="20" customFormat="1">
      <c r="A25" s="21">
        <v>5</v>
      </c>
      <c r="B25" s="22" t="s">
        <v>61</v>
      </c>
      <c r="C25" s="22" t="s">
        <v>63</v>
      </c>
      <c r="D25" s="23" t="s">
        <v>76</v>
      </c>
      <c r="E25" s="24"/>
      <c r="F25" s="25"/>
      <c r="G25" s="25"/>
      <c r="H25" s="25"/>
      <c r="I25" s="25"/>
      <c r="J25" s="26"/>
    </row>
    <row r="26" spans="1:25" s="20" customFormat="1">
      <c r="A26" s="21">
        <v>6</v>
      </c>
      <c r="B26" s="22" t="s">
        <v>62</v>
      </c>
      <c r="C26" s="22" t="s">
        <v>78</v>
      </c>
      <c r="D26" s="23" t="s">
        <v>77</v>
      </c>
      <c r="E26" s="24"/>
      <c r="F26" s="25"/>
      <c r="G26" s="25"/>
      <c r="H26" s="25"/>
      <c r="I26" s="25"/>
      <c r="J26" s="26"/>
    </row>
    <row r="27" spans="1:25" s="28" customFormat="1" ht="13.5" thickBot="1">
      <c r="A27" s="29"/>
      <c r="B27" s="30"/>
      <c r="C27" s="30"/>
      <c r="D27" s="31"/>
      <c r="E27" s="32"/>
      <c r="F27" s="33"/>
      <c r="G27" s="34"/>
      <c r="H27" s="34"/>
      <c r="I27" s="34"/>
      <c r="J27" s="35"/>
    </row>
    <row r="28" spans="1:25" ht="13.5" thickBot="1">
      <c r="A28" s="337"/>
      <c r="B28" s="338"/>
      <c r="C28" s="338"/>
      <c r="D28" s="338"/>
      <c r="E28" s="36" t="s">
        <v>260</v>
      </c>
      <c r="F28" s="37">
        <f>SUM(F21:F26)</f>
        <v>0</v>
      </c>
      <c r="G28" s="38">
        <f>SUM(G21:G26)</f>
        <v>0</v>
      </c>
      <c r="H28" s="38">
        <f>SUM(H21:H26)</f>
        <v>0</v>
      </c>
      <c r="I28" s="38">
        <f>SUM(I21:I26)</f>
        <v>0</v>
      </c>
      <c r="J28" s="39">
        <f>SUM(J21:J26)</f>
        <v>0</v>
      </c>
      <c r="K28" s="40"/>
    </row>
    <row r="29" spans="1:25">
      <c r="A29" s="339" t="s">
        <v>64</v>
      </c>
      <c r="B29" s="340"/>
      <c r="C29" s="340"/>
      <c r="D29" s="340"/>
      <c r="E29" s="170">
        <v>0</v>
      </c>
      <c r="F29" s="41">
        <f>ROUND(F28*E29,2)</f>
        <v>0</v>
      </c>
      <c r="G29" s="42"/>
      <c r="H29" s="42"/>
      <c r="I29" s="42"/>
      <c r="J29" s="42"/>
      <c r="K29" s="40"/>
    </row>
    <row r="30" spans="1:25">
      <c r="A30" s="341" t="s">
        <v>65</v>
      </c>
      <c r="B30" s="342"/>
      <c r="C30" s="342"/>
      <c r="D30" s="342"/>
      <c r="E30" s="171">
        <v>0</v>
      </c>
      <c r="F30" s="27">
        <f>ROUND(E30*F29,2)</f>
        <v>0</v>
      </c>
      <c r="G30" s="42"/>
      <c r="H30" s="42"/>
      <c r="I30" s="42"/>
      <c r="J30" s="42"/>
    </row>
    <row r="31" spans="1:25" ht="11.25" customHeight="1">
      <c r="A31" s="325" t="s">
        <v>66</v>
      </c>
      <c r="B31" s="326"/>
      <c r="C31" s="326"/>
      <c r="D31" s="326"/>
      <c r="E31" s="170">
        <v>0</v>
      </c>
      <c r="F31" s="27">
        <f>ROUND(E31*F28,2)</f>
        <v>0</v>
      </c>
      <c r="G31" s="42"/>
      <c r="H31" s="42"/>
      <c r="I31" s="42"/>
      <c r="J31" s="42"/>
    </row>
    <row r="32" spans="1:25" ht="15.75">
      <c r="A32" s="325" t="s">
        <v>67</v>
      </c>
      <c r="B32" s="326"/>
      <c r="C32" s="326"/>
      <c r="D32" s="326"/>
      <c r="E32" s="43">
        <v>0.2359</v>
      </c>
      <c r="F32" s="27">
        <f>ROUND(E32*G28,2)</f>
        <v>0</v>
      </c>
      <c r="G32" s="42"/>
      <c r="H32" s="42"/>
      <c r="I32" s="42"/>
      <c r="J32" s="42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</row>
    <row r="33" spans="1:11" ht="13.5" thickBot="1">
      <c r="A33" s="346" t="s">
        <v>68</v>
      </c>
      <c r="B33" s="347"/>
      <c r="C33" s="347"/>
      <c r="D33" s="347"/>
      <c r="E33" s="45"/>
      <c r="F33" s="46">
        <f>F32+F31+F29+F28</f>
        <v>0</v>
      </c>
      <c r="G33" s="42"/>
      <c r="H33" s="348"/>
      <c r="I33" s="348"/>
      <c r="J33" s="42"/>
      <c r="K33" s="47"/>
    </row>
    <row r="34" spans="1:11">
      <c r="E34" s="48"/>
      <c r="H34" s="42"/>
    </row>
    <row r="35" spans="1:11">
      <c r="E35" s="48"/>
      <c r="H35" s="42"/>
    </row>
    <row r="36" spans="1:11">
      <c r="A36" s="345" t="s">
        <v>263</v>
      </c>
      <c r="B36" s="345"/>
      <c r="C36" s="345"/>
      <c r="D36" s="49"/>
      <c r="E36" s="48"/>
      <c r="F36" s="349"/>
      <c r="G36" s="345"/>
    </row>
    <row r="37" spans="1:11">
      <c r="D37" s="50"/>
      <c r="E37" s="48"/>
    </row>
    <row r="38" spans="1:11">
      <c r="A38" s="345" t="s">
        <v>264</v>
      </c>
      <c r="B38" s="345"/>
      <c r="C38" s="345"/>
      <c r="D38" s="51"/>
      <c r="F38" s="349"/>
      <c r="G38" s="345"/>
    </row>
    <row r="39" spans="1:11">
      <c r="D39" s="50"/>
    </row>
    <row r="40" spans="1:11">
      <c r="A40" s="345" t="s">
        <v>69</v>
      </c>
      <c r="B40" s="345"/>
      <c r="C40" s="345"/>
    </row>
    <row r="41" spans="1:11">
      <c r="A41" s="345"/>
      <c r="B41" s="345"/>
      <c r="C41" s="345"/>
    </row>
  </sheetData>
  <mergeCells count="38">
    <mergeCell ref="A41:C41"/>
    <mergeCell ref="A33:D33"/>
    <mergeCell ref="H33:I33"/>
    <mergeCell ref="A36:C36"/>
    <mergeCell ref="F36:G36"/>
    <mergeCell ref="A38:C38"/>
    <mergeCell ref="F38:G38"/>
    <mergeCell ref="A40:C40"/>
    <mergeCell ref="J18:J19"/>
    <mergeCell ref="A28:D28"/>
    <mergeCell ref="A29:D29"/>
    <mergeCell ref="A30:D30"/>
    <mergeCell ref="A31:D31"/>
    <mergeCell ref="F18:F19"/>
    <mergeCell ref="G18:I18"/>
    <mergeCell ref="A32:D32"/>
    <mergeCell ref="A18:A19"/>
    <mergeCell ref="B18:B19"/>
    <mergeCell ref="C18:C19"/>
    <mergeCell ref="D18:E19"/>
    <mergeCell ref="E14:F14"/>
    <mergeCell ref="A7:C7"/>
    <mergeCell ref="D7:J7"/>
    <mergeCell ref="A8:C8"/>
    <mergeCell ref="D8:J8"/>
    <mergeCell ref="A9:C9"/>
    <mergeCell ref="D9:J9"/>
    <mergeCell ref="A10:C10"/>
    <mergeCell ref="D10:J10"/>
    <mergeCell ref="A11:C11"/>
    <mergeCell ref="D11:J11"/>
    <mergeCell ref="E13:F13"/>
    <mergeCell ref="H1:J1"/>
    <mergeCell ref="A2:J2"/>
    <mergeCell ref="A3:J3"/>
    <mergeCell ref="A4:J4"/>
    <mergeCell ref="A6:C6"/>
    <mergeCell ref="D6:J6"/>
  </mergeCells>
  <printOptions horizontalCentered="1"/>
  <pageMargins left="0.23622047244094491" right="0.23622047244094491" top="0.59055118110236227" bottom="0.59055118110236227" header="0.31496062992125984" footer="0.31496062992125984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340"/>
  <sheetViews>
    <sheetView zoomScale="80" zoomScaleNormal="80" zoomScaleSheetLayoutView="85" workbookViewId="0">
      <pane ySplit="18" topLeftCell="A19" activePane="bottomLeft" state="frozen"/>
      <selection pane="bottomLeft" activeCell="C54" sqref="C54"/>
    </sheetView>
  </sheetViews>
  <sheetFormatPr defaultColWidth="9.140625" defaultRowHeight="12.75"/>
  <cols>
    <col min="1" max="1" width="4.140625" style="60" customWidth="1"/>
    <col min="2" max="2" width="8.140625" style="100" customWidth="1"/>
    <col min="3" max="3" width="36.28515625" style="107" customWidth="1"/>
    <col min="4" max="4" width="7.28515625" style="107" customWidth="1"/>
    <col min="5" max="5" width="7.85546875" style="107" customWidth="1"/>
    <col min="6" max="6" width="8.5703125" style="100" bestFit="1" customWidth="1"/>
    <col min="7" max="7" width="9.5703125" style="60" customWidth="1"/>
    <col min="8" max="8" width="8.7109375" style="60" bestFit="1" customWidth="1"/>
    <col min="9" max="9" width="6.7109375" style="60" customWidth="1"/>
    <col min="10" max="10" width="8.7109375" style="60" bestFit="1" customWidth="1"/>
    <col min="11" max="11" width="9.28515625" style="60" customWidth="1"/>
    <col min="12" max="14" width="8.42578125" style="60" customWidth="1"/>
    <col min="15" max="16" width="9.85546875" style="60" bestFit="1" customWidth="1"/>
    <col min="17" max="16384" width="9.140625" style="60"/>
  </cols>
  <sheetData>
    <row r="1" spans="1:16" s="52" customFormat="1" ht="18" customHeight="1">
      <c r="C1" s="53"/>
      <c r="D1" s="53"/>
      <c r="E1" s="53"/>
      <c r="L1" s="350" t="s">
        <v>82</v>
      </c>
      <c r="M1" s="350"/>
      <c r="N1" s="350"/>
      <c r="O1" s="350"/>
      <c r="P1" s="350"/>
    </row>
    <row r="2" spans="1:16" s="52" customFormat="1" ht="12.75" customHeight="1">
      <c r="C2" s="53"/>
      <c r="D2" s="359" t="s">
        <v>83</v>
      </c>
      <c r="E2" s="359"/>
      <c r="F2" s="359"/>
      <c r="G2" s="359"/>
      <c r="H2" s="359"/>
      <c r="I2" s="359"/>
      <c r="J2" s="54" t="s">
        <v>55</v>
      </c>
    </row>
    <row r="3" spans="1:16" s="52" customFormat="1" ht="12.75" customHeight="1">
      <c r="C3" s="55"/>
      <c r="D3" s="360" t="s">
        <v>57</v>
      </c>
      <c r="E3" s="360"/>
      <c r="F3" s="360"/>
      <c r="G3" s="360"/>
      <c r="H3" s="360"/>
      <c r="I3" s="360"/>
      <c r="J3" s="360"/>
      <c r="K3" s="360"/>
      <c r="L3" s="360"/>
      <c r="M3" s="360"/>
      <c r="N3" s="360"/>
    </row>
    <row r="4" spans="1:16" s="52" customFormat="1" ht="12.75" customHeight="1">
      <c r="C4" s="55"/>
      <c r="D4" s="357" t="s">
        <v>36</v>
      </c>
      <c r="E4" s="357"/>
      <c r="F4" s="357"/>
      <c r="G4" s="357"/>
      <c r="H4" s="357"/>
      <c r="I4" s="357"/>
      <c r="J4" s="357"/>
      <c r="K4" s="357"/>
      <c r="L4" s="357"/>
      <c r="M4" s="357"/>
      <c r="N4" s="357"/>
    </row>
    <row r="5" spans="1:16" s="52" customFormat="1" ht="12.75" customHeight="1"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6" s="52" customFormat="1" ht="12.75" customHeight="1">
      <c r="A6" s="247"/>
      <c r="B6" s="247"/>
      <c r="C6" s="249" t="s">
        <v>38</v>
      </c>
      <c r="D6" s="358" t="str">
        <f>KOPS!D6</f>
        <v>JAUNMĀRUPES PAMATSKOLAS BASEINA JUMTA PĀRBŪVE</v>
      </c>
      <c r="E6" s="358"/>
      <c r="F6" s="358"/>
      <c r="G6" s="358"/>
      <c r="H6" s="358"/>
      <c r="I6" s="358"/>
      <c r="J6" s="358"/>
      <c r="K6" s="358"/>
      <c r="L6" s="358"/>
      <c r="M6" s="358"/>
      <c r="N6" s="358"/>
    </row>
    <row r="7" spans="1:16" s="52" customFormat="1" ht="12.75" customHeight="1">
      <c r="A7" s="247"/>
      <c r="B7" s="247"/>
      <c r="C7" s="249" t="s">
        <v>37</v>
      </c>
      <c r="D7" s="358" t="str">
        <f>KOPS!D7</f>
        <v>JAUNMĀRUPES PAMATSKOLAS BASEINA JUMTA PĀRBŪVE</v>
      </c>
      <c r="E7" s="358"/>
      <c r="F7" s="358"/>
      <c r="G7" s="358"/>
      <c r="H7" s="358"/>
      <c r="I7" s="358"/>
      <c r="J7" s="358"/>
      <c r="K7" s="358"/>
      <c r="L7" s="358"/>
      <c r="M7" s="358"/>
      <c r="N7" s="358"/>
    </row>
    <row r="8" spans="1:16" s="52" customFormat="1" ht="12.75" customHeight="1">
      <c r="A8" s="247"/>
      <c r="B8" s="247"/>
      <c r="C8" s="249" t="s">
        <v>39</v>
      </c>
      <c r="D8" s="358" t="str">
        <f>KOPS!D8</f>
        <v>MĀRUPES NOVADS, MĀRUPE, MAZCENU ALEJA 4A</v>
      </c>
      <c r="E8" s="358"/>
      <c r="F8" s="358"/>
      <c r="G8" s="358"/>
      <c r="H8" s="358"/>
      <c r="I8" s="358"/>
      <c r="J8" s="358"/>
      <c r="K8" s="358"/>
      <c r="L8" s="358"/>
      <c r="M8" s="358"/>
      <c r="N8" s="358"/>
    </row>
    <row r="9" spans="1:16" s="52" customFormat="1">
      <c r="A9" s="247"/>
      <c r="B9" s="247"/>
      <c r="C9" s="249" t="s">
        <v>40</v>
      </c>
      <c r="D9" s="358" t="str">
        <f>KOPS!D9</f>
        <v>MĀRUPES NOVADA DOME</v>
      </c>
      <c r="E9" s="358"/>
      <c r="F9" s="358"/>
      <c r="G9" s="358"/>
      <c r="H9" s="358"/>
      <c r="I9" s="358"/>
      <c r="J9" s="358"/>
      <c r="K9" s="358"/>
      <c r="L9" s="358"/>
      <c r="M9" s="358"/>
      <c r="N9" s="358"/>
    </row>
    <row r="10" spans="1:16" s="52" customFormat="1">
      <c r="A10" s="247"/>
      <c r="B10" s="247"/>
      <c r="C10" s="249" t="s">
        <v>41</v>
      </c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</row>
    <row r="11" spans="1:16" s="52" customFormat="1">
      <c r="A11" s="247"/>
      <c r="B11" s="247"/>
      <c r="C11" s="249" t="s">
        <v>42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</row>
    <row r="12" spans="1:16" s="52" customFormat="1">
      <c r="A12" s="5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1:16" s="52" customFormat="1">
      <c r="A13" s="367" t="s">
        <v>296</v>
      </c>
      <c r="B13" s="367"/>
      <c r="C13" s="367"/>
      <c r="D13" s="367"/>
      <c r="E13" s="367"/>
      <c r="F13" s="367"/>
      <c r="G13" s="367"/>
      <c r="H13" s="57"/>
      <c r="I13" s="57"/>
      <c r="J13" s="57"/>
      <c r="K13" s="358" t="s">
        <v>84</v>
      </c>
      <c r="L13" s="358"/>
      <c r="M13" s="358"/>
      <c r="N13" s="368">
        <f>P49</f>
        <v>0</v>
      </c>
      <c r="O13" s="358"/>
      <c r="P13" s="58" t="s">
        <v>85</v>
      </c>
    </row>
    <row r="14" spans="1:16" s="52" customFormat="1">
      <c r="A14" s="56"/>
      <c r="B14" s="56"/>
      <c r="C14" s="56"/>
      <c r="D14" s="56"/>
      <c r="E14" s="56"/>
      <c r="F14" s="56"/>
      <c r="G14" s="56"/>
      <c r="H14" s="57"/>
      <c r="I14" s="57"/>
      <c r="J14" s="57"/>
      <c r="K14" s="57"/>
      <c r="L14" s="57"/>
      <c r="M14" s="57"/>
      <c r="N14" s="59"/>
      <c r="O14" s="57"/>
      <c r="P14" s="58"/>
    </row>
    <row r="15" spans="1:16">
      <c r="B15" s="60"/>
      <c r="C15" s="60"/>
      <c r="D15" s="60"/>
      <c r="E15" s="60"/>
      <c r="F15" s="60"/>
      <c r="I15" s="366" t="s">
        <v>86</v>
      </c>
      <c r="J15" s="366"/>
      <c r="K15" s="366"/>
      <c r="L15" s="61" t="s">
        <v>295</v>
      </c>
      <c r="M15" s="250"/>
      <c r="N15" s="62"/>
      <c r="O15" s="351"/>
      <c r="P15" s="351"/>
    </row>
    <row r="16" spans="1:16" ht="13.5" thickBot="1">
      <c r="B16" s="60"/>
      <c r="C16" s="60"/>
      <c r="D16" s="60"/>
      <c r="E16" s="60"/>
      <c r="F16" s="60"/>
      <c r="I16" s="64"/>
      <c r="J16" s="64"/>
      <c r="K16" s="64"/>
      <c r="L16" s="62"/>
      <c r="M16" s="62"/>
      <c r="N16" s="62"/>
      <c r="O16" s="61"/>
      <c r="P16" s="61"/>
    </row>
    <row r="17" spans="1:23" s="65" customFormat="1" ht="13.5" thickBot="1">
      <c r="A17" s="353" t="s">
        <v>44</v>
      </c>
      <c r="B17" s="353" t="s">
        <v>87</v>
      </c>
      <c r="C17" s="355" t="s">
        <v>88</v>
      </c>
      <c r="D17" s="353" t="s">
        <v>89</v>
      </c>
      <c r="E17" s="353" t="s">
        <v>90</v>
      </c>
      <c r="F17" s="352" t="s">
        <v>91</v>
      </c>
      <c r="G17" s="352"/>
      <c r="H17" s="352"/>
      <c r="I17" s="352"/>
      <c r="J17" s="352"/>
      <c r="K17" s="352"/>
      <c r="L17" s="352" t="s">
        <v>92</v>
      </c>
      <c r="M17" s="352"/>
      <c r="N17" s="352"/>
      <c r="O17" s="352"/>
      <c r="P17" s="352"/>
    </row>
    <row r="18" spans="1:23" s="65" customFormat="1" ht="58.5" customHeight="1" thickBot="1">
      <c r="A18" s="354"/>
      <c r="B18" s="354"/>
      <c r="C18" s="356"/>
      <c r="D18" s="354"/>
      <c r="E18" s="354"/>
      <c r="F18" s="66" t="s">
        <v>93</v>
      </c>
      <c r="G18" s="67" t="s">
        <v>94</v>
      </c>
      <c r="H18" s="67" t="s">
        <v>51</v>
      </c>
      <c r="I18" s="67" t="s">
        <v>52</v>
      </c>
      <c r="J18" s="67" t="s">
        <v>53</v>
      </c>
      <c r="K18" s="66" t="s">
        <v>95</v>
      </c>
      <c r="L18" s="67" t="s">
        <v>96</v>
      </c>
      <c r="M18" s="67" t="s">
        <v>51</v>
      </c>
      <c r="N18" s="67" t="s">
        <v>52</v>
      </c>
      <c r="O18" s="67" t="s">
        <v>53</v>
      </c>
      <c r="P18" s="67" t="s">
        <v>97</v>
      </c>
    </row>
    <row r="19" spans="1:23" s="65" customFormat="1" ht="13.5" thickBot="1">
      <c r="A19" s="173" t="s">
        <v>98</v>
      </c>
      <c r="B19" s="174" t="s">
        <v>99</v>
      </c>
      <c r="C19" s="175">
        <v>3</v>
      </c>
      <c r="D19" s="176">
        <v>4</v>
      </c>
      <c r="E19" s="175">
        <v>5</v>
      </c>
      <c r="F19" s="176">
        <v>6</v>
      </c>
      <c r="G19" s="175">
        <v>7</v>
      </c>
      <c r="H19" s="175">
        <v>8</v>
      </c>
      <c r="I19" s="176">
        <v>9</v>
      </c>
      <c r="J19" s="176">
        <v>10</v>
      </c>
      <c r="K19" s="175">
        <v>11</v>
      </c>
      <c r="L19" s="175">
        <v>12</v>
      </c>
      <c r="M19" s="175">
        <v>13</v>
      </c>
      <c r="N19" s="176">
        <v>14</v>
      </c>
      <c r="O19" s="176">
        <v>15</v>
      </c>
      <c r="P19" s="177">
        <v>16</v>
      </c>
    </row>
    <row r="20" spans="1:23" s="73" customFormat="1" ht="18.75" customHeight="1">
      <c r="A20" s="179"/>
      <c r="B20" s="180"/>
      <c r="C20" s="181" t="s">
        <v>57</v>
      </c>
      <c r="D20" s="182"/>
      <c r="E20" s="183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5"/>
    </row>
    <row r="21" spans="1:23" s="73" customFormat="1" ht="18.75" customHeight="1">
      <c r="A21" s="167"/>
      <c r="B21" s="135"/>
      <c r="C21" s="136" t="s">
        <v>205</v>
      </c>
      <c r="D21" s="137"/>
      <c r="E21" s="138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168"/>
    </row>
    <row r="22" spans="1:23" s="84" customFormat="1" ht="14.25" customHeight="1">
      <c r="A22" s="74">
        <v>1</v>
      </c>
      <c r="B22" s="75"/>
      <c r="C22" s="76" t="s">
        <v>207</v>
      </c>
      <c r="D22" s="77" t="s">
        <v>13</v>
      </c>
      <c r="E22" s="78">
        <v>24</v>
      </c>
      <c r="F22" s="79"/>
      <c r="G22" s="79"/>
      <c r="H22" s="80"/>
      <c r="I22" s="79"/>
      <c r="J22" s="79"/>
      <c r="K22" s="81"/>
      <c r="L22" s="79"/>
      <c r="M22" s="79"/>
      <c r="N22" s="79"/>
      <c r="O22" s="79"/>
      <c r="P22" s="82"/>
      <c r="Q22" s="83"/>
    </row>
    <row r="23" spans="1:23" s="91" customFormat="1" ht="16.5" customHeight="1">
      <c r="A23" s="74">
        <v>2</v>
      </c>
      <c r="B23" s="75"/>
      <c r="C23" s="86" t="s">
        <v>204</v>
      </c>
      <c r="D23" s="87" t="s">
        <v>12</v>
      </c>
      <c r="E23" s="88">
        <v>1</v>
      </c>
      <c r="F23" s="79"/>
      <c r="G23" s="79"/>
      <c r="H23" s="80"/>
      <c r="I23" s="92"/>
      <c r="J23" s="93"/>
      <c r="K23" s="81"/>
      <c r="L23" s="79"/>
      <c r="M23" s="79"/>
      <c r="N23" s="79"/>
      <c r="O23" s="79"/>
      <c r="P23" s="82"/>
      <c r="Q23" s="89"/>
      <c r="R23" s="73"/>
      <c r="S23" s="90"/>
      <c r="T23" s="90"/>
      <c r="U23" s="90"/>
      <c r="V23" s="90"/>
      <c r="W23" s="90"/>
    </row>
    <row r="24" spans="1:23" s="91" customFormat="1" ht="16.5" customHeight="1">
      <c r="A24" s="74">
        <v>3</v>
      </c>
      <c r="B24" s="75"/>
      <c r="C24" s="86" t="s">
        <v>203</v>
      </c>
      <c r="D24" s="87" t="s">
        <v>12</v>
      </c>
      <c r="E24" s="88">
        <v>1</v>
      </c>
      <c r="F24" s="79"/>
      <c r="G24" s="79"/>
      <c r="H24" s="80"/>
      <c r="I24" s="92"/>
      <c r="J24" s="93"/>
      <c r="K24" s="81"/>
      <c r="L24" s="79"/>
      <c r="M24" s="79"/>
      <c r="N24" s="79"/>
      <c r="O24" s="79"/>
      <c r="P24" s="82"/>
      <c r="Q24" s="89"/>
      <c r="R24" s="73"/>
      <c r="S24" s="90"/>
      <c r="T24" s="90"/>
      <c r="U24" s="90"/>
      <c r="V24" s="90"/>
      <c r="W24" s="90"/>
    </row>
    <row r="25" spans="1:23" s="84" customFormat="1" ht="42.75" customHeight="1">
      <c r="A25" s="74">
        <v>4</v>
      </c>
      <c r="B25" s="75"/>
      <c r="C25" s="108" t="s">
        <v>210</v>
      </c>
      <c r="D25" s="77" t="s">
        <v>12</v>
      </c>
      <c r="E25" s="78">
        <v>3</v>
      </c>
      <c r="F25" s="79"/>
      <c r="G25" s="79"/>
      <c r="H25" s="80"/>
      <c r="I25" s="79"/>
      <c r="J25" s="79"/>
      <c r="K25" s="81"/>
      <c r="L25" s="79"/>
      <c r="M25" s="79"/>
      <c r="N25" s="79"/>
      <c r="O25" s="79"/>
      <c r="P25" s="82"/>
      <c r="R25" s="83"/>
    </row>
    <row r="26" spans="1:23" s="84" customFormat="1" ht="57.75" customHeight="1">
      <c r="A26" s="74">
        <v>5</v>
      </c>
      <c r="B26" s="75"/>
      <c r="C26" s="76" t="s">
        <v>211</v>
      </c>
      <c r="D26" s="77" t="s">
        <v>12</v>
      </c>
      <c r="E26" s="78">
        <v>1</v>
      </c>
      <c r="F26" s="79"/>
      <c r="G26" s="79"/>
      <c r="H26" s="80"/>
      <c r="I26" s="79"/>
      <c r="J26" s="79"/>
      <c r="K26" s="81"/>
      <c r="L26" s="79"/>
      <c r="M26" s="79"/>
      <c r="N26" s="79"/>
      <c r="O26" s="79"/>
      <c r="P26" s="82"/>
      <c r="R26" s="83"/>
    </row>
    <row r="27" spans="1:23" s="84" customFormat="1" ht="43.15" customHeight="1">
      <c r="A27" s="74">
        <v>6</v>
      </c>
      <c r="B27" s="75"/>
      <c r="C27" s="76" t="s">
        <v>216</v>
      </c>
      <c r="D27" s="77" t="s">
        <v>12</v>
      </c>
      <c r="E27" s="78">
        <v>1</v>
      </c>
      <c r="F27" s="79"/>
      <c r="G27" s="79"/>
      <c r="H27" s="80"/>
      <c r="I27" s="79"/>
      <c r="J27" s="79"/>
      <c r="K27" s="81"/>
      <c r="L27" s="79"/>
      <c r="M27" s="79"/>
      <c r="N27" s="79"/>
      <c r="O27" s="79"/>
      <c r="P27" s="82"/>
      <c r="R27" s="83"/>
    </row>
    <row r="28" spans="1:23" s="91" customFormat="1" ht="16.5" customHeight="1">
      <c r="A28" s="74">
        <v>7</v>
      </c>
      <c r="B28" s="85"/>
      <c r="C28" s="86" t="s">
        <v>220</v>
      </c>
      <c r="D28" s="87" t="s">
        <v>22</v>
      </c>
      <c r="E28" s="88">
        <v>25</v>
      </c>
      <c r="F28" s="79"/>
      <c r="G28" s="79"/>
      <c r="H28" s="80"/>
      <c r="I28" s="92"/>
      <c r="J28" s="93"/>
      <c r="K28" s="81"/>
      <c r="L28" s="79"/>
      <c r="M28" s="79"/>
      <c r="N28" s="79"/>
      <c r="O28" s="79"/>
      <c r="P28" s="82"/>
      <c r="Q28" s="89"/>
      <c r="R28" s="73"/>
      <c r="S28" s="90"/>
      <c r="T28" s="90"/>
      <c r="U28" s="90"/>
      <c r="V28" s="90"/>
      <c r="W28" s="90"/>
    </row>
    <row r="29" spans="1:23" s="91" customFormat="1" ht="33.6" customHeight="1">
      <c r="A29" s="74">
        <v>8</v>
      </c>
      <c r="B29" s="75"/>
      <c r="C29" s="86" t="s">
        <v>222</v>
      </c>
      <c r="D29" s="87" t="s">
        <v>223</v>
      </c>
      <c r="E29" s="88">
        <v>1</v>
      </c>
      <c r="F29" s="79"/>
      <c r="G29" s="79"/>
      <c r="H29" s="80"/>
      <c r="I29" s="92"/>
      <c r="J29" s="93"/>
      <c r="K29" s="81"/>
      <c r="L29" s="79"/>
      <c r="M29" s="79"/>
      <c r="N29" s="79"/>
      <c r="O29" s="79"/>
      <c r="P29" s="82"/>
      <c r="Q29" s="89"/>
      <c r="R29" s="73"/>
      <c r="S29" s="90"/>
      <c r="T29" s="90"/>
      <c r="U29" s="90"/>
      <c r="V29" s="90"/>
      <c r="W29" s="90"/>
    </row>
    <row r="30" spans="1:23" s="91" customFormat="1" ht="22.15" customHeight="1">
      <c r="A30" s="74">
        <v>9</v>
      </c>
      <c r="B30" s="75"/>
      <c r="C30" s="86" t="s">
        <v>221</v>
      </c>
      <c r="D30" s="87" t="s">
        <v>223</v>
      </c>
      <c r="E30" s="88">
        <v>1</v>
      </c>
      <c r="F30" s="79"/>
      <c r="G30" s="79"/>
      <c r="H30" s="80"/>
      <c r="I30" s="92"/>
      <c r="J30" s="93"/>
      <c r="K30" s="81"/>
      <c r="L30" s="79"/>
      <c r="M30" s="79"/>
      <c r="N30" s="79"/>
      <c r="O30" s="79"/>
      <c r="P30" s="82"/>
      <c r="Q30" s="89"/>
      <c r="R30" s="73"/>
      <c r="S30" s="90"/>
      <c r="T30" s="90"/>
      <c r="U30" s="90"/>
      <c r="V30" s="90"/>
      <c r="W30" s="90"/>
    </row>
    <row r="31" spans="1:23" s="73" customFormat="1" ht="18.75" customHeight="1">
      <c r="A31" s="74"/>
      <c r="B31" s="135"/>
      <c r="C31" s="136" t="s">
        <v>206</v>
      </c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72"/>
    </row>
    <row r="32" spans="1:23" s="91" customFormat="1" ht="16.5" customHeight="1">
      <c r="A32" s="74">
        <v>10</v>
      </c>
      <c r="B32" s="75"/>
      <c r="C32" s="86" t="s">
        <v>208</v>
      </c>
      <c r="D32" s="77" t="s">
        <v>209</v>
      </c>
      <c r="E32" s="78">
        <v>3</v>
      </c>
      <c r="F32" s="79"/>
      <c r="G32" s="79"/>
      <c r="H32" s="80"/>
      <c r="I32" s="79"/>
      <c r="J32" s="79"/>
      <c r="K32" s="81"/>
      <c r="L32" s="79"/>
      <c r="M32" s="79"/>
      <c r="N32" s="79"/>
      <c r="O32" s="79"/>
      <c r="P32" s="82"/>
      <c r="Q32" s="89"/>
      <c r="R32" s="73"/>
      <c r="S32" s="90"/>
      <c r="T32" s="90"/>
      <c r="U32" s="90"/>
      <c r="V32" s="90"/>
      <c r="W32" s="90"/>
    </row>
    <row r="33" spans="1:23" s="84" customFormat="1" ht="30" customHeight="1">
      <c r="A33" s="74">
        <v>11</v>
      </c>
      <c r="B33" s="75"/>
      <c r="C33" s="108" t="s">
        <v>214</v>
      </c>
      <c r="D33" s="77" t="s">
        <v>209</v>
      </c>
      <c r="E33" s="78">
        <v>3</v>
      </c>
      <c r="F33" s="79"/>
      <c r="G33" s="79"/>
      <c r="H33" s="80"/>
      <c r="I33" s="79"/>
      <c r="J33" s="79"/>
      <c r="K33" s="81"/>
      <c r="L33" s="79"/>
      <c r="M33" s="79"/>
      <c r="N33" s="79"/>
      <c r="O33" s="79"/>
      <c r="P33" s="82"/>
      <c r="R33" s="83"/>
    </row>
    <row r="34" spans="1:23" s="91" customFormat="1" ht="16.5" customHeight="1">
      <c r="A34" s="74">
        <v>12</v>
      </c>
      <c r="B34" s="75"/>
      <c r="C34" s="86" t="s">
        <v>212</v>
      </c>
      <c r="D34" s="87" t="s">
        <v>213</v>
      </c>
      <c r="E34" s="78">
        <v>3</v>
      </c>
      <c r="F34" s="79"/>
      <c r="G34" s="79"/>
      <c r="H34" s="80"/>
      <c r="I34" s="92"/>
      <c r="J34" s="93"/>
      <c r="K34" s="81"/>
      <c r="L34" s="79"/>
      <c r="M34" s="79"/>
      <c r="N34" s="79"/>
      <c r="O34" s="79"/>
      <c r="P34" s="82"/>
      <c r="Q34" s="89"/>
      <c r="R34" s="73"/>
      <c r="S34" s="90"/>
      <c r="T34" s="90"/>
      <c r="U34" s="90"/>
      <c r="V34" s="90"/>
      <c r="W34" s="90"/>
    </row>
    <row r="35" spans="1:23" s="91" customFormat="1" ht="16.5" customHeight="1">
      <c r="A35" s="74">
        <v>13</v>
      </c>
      <c r="B35" s="75"/>
      <c r="C35" s="86" t="s">
        <v>215</v>
      </c>
      <c r="D35" s="87" t="s">
        <v>213</v>
      </c>
      <c r="E35" s="78">
        <v>3</v>
      </c>
      <c r="F35" s="79"/>
      <c r="G35" s="79"/>
      <c r="H35" s="80"/>
      <c r="I35" s="92"/>
      <c r="J35" s="93"/>
      <c r="K35" s="81"/>
      <c r="L35" s="79"/>
      <c r="M35" s="79"/>
      <c r="N35" s="79"/>
      <c r="O35" s="79"/>
      <c r="P35" s="82"/>
      <c r="Q35" s="89"/>
      <c r="R35" s="73"/>
      <c r="S35" s="90"/>
      <c r="T35" s="90"/>
      <c r="U35" s="90"/>
      <c r="V35" s="90"/>
      <c r="W35" s="90"/>
    </row>
    <row r="36" spans="1:23" s="91" customFormat="1" ht="16.5" customHeight="1">
      <c r="A36" s="74">
        <v>14</v>
      </c>
      <c r="B36" s="75"/>
      <c r="C36" s="86" t="s">
        <v>217</v>
      </c>
      <c r="D36" s="87" t="s">
        <v>213</v>
      </c>
      <c r="E36" s="78">
        <v>3</v>
      </c>
      <c r="F36" s="79"/>
      <c r="G36" s="79"/>
      <c r="H36" s="80"/>
      <c r="I36" s="92"/>
      <c r="J36" s="93"/>
      <c r="K36" s="81"/>
      <c r="L36" s="79"/>
      <c r="M36" s="79"/>
      <c r="N36" s="79"/>
      <c r="O36" s="79"/>
      <c r="P36" s="82"/>
      <c r="Q36" s="89"/>
      <c r="R36" s="73"/>
      <c r="S36" s="90"/>
      <c r="T36" s="90"/>
      <c r="U36" s="90"/>
      <c r="V36" s="90"/>
      <c r="W36" s="90"/>
    </row>
    <row r="37" spans="1:23" s="91" customFormat="1" ht="16.5" customHeight="1">
      <c r="A37" s="74">
        <v>15</v>
      </c>
      <c r="B37" s="75"/>
      <c r="C37" s="86" t="s">
        <v>218</v>
      </c>
      <c r="D37" s="87" t="s">
        <v>213</v>
      </c>
      <c r="E37" s="78">
        <v>1</v>
      </c>
      <c r="F37" s="79"/>
      <c r="G37" s="79"/>
      <c r="H37" s="80"/>
      <c r="I37" s="92"/>
      <c r="J37" s="93"/>
      <c r="K37" s="81"/>
      <c r="L37" s="79"/>
      <c r="M37" s="79"/>
      <c r="N37" s="79"/>
      <c r="O37" s="79"/>
      <c r="P37" s="82"/>
      <c r="Q37" s="89"/>
      <c r="R37" s="73"/>
      <c r="S37" s="90"/>
      <c r="T37" s="90"/>
      <c r="U37" s="90"/>
      <c r="V37" s="90"/>
      <c r="W37" s="90"/>
    </row>
    <row r="38" spans="1:23" s="284" customFormat="1" ht="16.5" customHeight="1">
      <c r="A38" s="285">
        <v>16</v>
      </c>
      <c r="B38" s="286"/>
      <c r="C38" s="287" t="s">
        <v>219</v>
      </c>
      <c r="D38" s="288" t="s">
        <v>1</v>
      </c>
      <c r="E38" s="289">
        <v>75</v>
      </c>
      <c r="F38" s="274"/>
      <c r="G38" s="274"/>
      <c r="H38" s="290"/>
      <c r="I38" s="291"/>
      <c r="J38" s="93"/>
      <c r="K38" s="277"/>
      <c r="L38" s="274"/>
      <c r="M38" s="274"/>
      <c r="N38" s="274"/>
      <c r="O38" s="274"/>
      <c r="P38" s="275"/>
      <c r="Q38" s="89"/>
      <c r="R38" s="73"/>
      <c r="S38" s="283"/>
      <c r="T38" s="283"/>
      <c r="U38" s="283"/>
      <c r="V38" s="283"/>
      <c r="W38" s="283"/>
    </row>
    <row r="39" spans="1:23" s="91" customFormat="1" ht="16.5" customHeight="1">
      <c r="A39" s="74">
        <v>17</v>
      </c>
      <c r="B39" s="75"/>
      <c r="C39" s="86" t="s">
        <v>226</v>
      </c>
      <c r="D39" s="87" t="s">
        <v>213</v>
      </c>
      <c r="E39" s="78">
        <v>3</v>
      </c>
      <c r="F39" s="79"/>
      <c r="G39" s="79"/>
      <c r="H39" s="80"/>
      <c r="I39" s="92"/>
      <c r="J39" s="93"/>
      <c r="K39" s="81"/>
      <c r="L39" s="79"/>
      <c r="M39" s="79"/>
      <c r="N39" s="79"/>
      <c r="O39" s="79"/>
      <c r="P39" s="82"/>
      <c r="Q39" s="89"/>
      <c r="R39" s="73"/>
      <c r="S39" s="90"/>
      <c r="T39" s="90"/>
      <c r="U39" s="90"/>
      <c r="V39" s="90"/>
      <c r="W39" s="90"/>
    </row>
    <row r="40" spans="1:23" s="91" customFormat="1" ht="16.5" customHeight="1">
      <c r="A40" s="74">
        <v>18</v>
      </c>
      <c r="B40" s="75"/>
      <c r="C40" s="86" t="s">
        <v>227</v>
      </c>
      <c r="D40" s="87" t="s">
        <v>213</v>
      </c>
      <c r="E40" s="78">
        <v>3</v>
      </c>
      <c r="F40" s="79"/>
      <c r="G40" s="79"/>
      <c r="H40" s="80"/>
      <c r="I40" s="92"/>
      <c r="J40" s="93"/>
      <c r="K40" s="81"/>
      <c r="L40" s="79"/>
      <c r="M40" s="79"/>
      <c r="N40" s="79"/>
      <c r="O40" s="79"/>
      <c r="P40" s="82"/>
      <c r="Q40" s="89"/>
      <c r="R40" s="73"/>
      <c r="S40" s="90"/>
      <c r="T40" s="90"/>
      <c r="U40" s="90"/>
      <c r="V40" s="90"/>
      <c r="W40" s="90"/>
    </row>
    <row r="41" spans="1:23" s="91" customFormat="1" ht="16.5" customHeight="1">
      <c r="A41" s="74"/>
      <c r="B41" s="75"/>
      <c r="C41" s="178" t="s">
        <v>224</v>
      </c>
      <c r="D41" s="87"/>
      <c r="E41" s="88"/>
      <c r="F41" s="79"/>
      <c r="G41" s="79"/>
      <c r="H41" s="80"/>
      <c r="I41" s="92"/>
      <c r="J41" s="93"/>
      <c r="K41" s="81"/>
      <c r="L41" s="79"/>
      <c r="M41" s="79"/>
      <c r="N41" s="79"/>
      <c r="O41" s="79"/>
      <c r="P41" s="82"/>
      <c r="Q41" s="89"/>
      <c r="R41" s="73"/>
      <c r="S41" s="90"/>
      <c r="T41" s="90"/>
      <c r="U41" s="90"/>
      <c r="V41" s="90"/>
      <c r="W41" s="90"/>
    </row>
    <row r="42" spans="1:23" s="91" customFormat="1" ht="29.25" customHeight="1">
      <c r="A42" s="74">
        <v>19</v>
      </c>
      <c r="B42" s="75"/>
      <c r="C42" s="86" t="s">
        <v>256</v>
      </c>
      <c r="D42" s="87" t="s">
        <v>22</v>
      </c>
      <c r="E42" s="88">
        <v>239</v>
      </c>
      <c r="F42" s="79"/>
      <c r="G42" s="79"/>
      <c r="H42" s="80"/>
      <c r="I42" s="92"/>
      <c r="J42" s="93"/>
      <c r="K42" s="81"/>
      <c r="L42" s="79"/>
      <c r="M42" s="79"/>
      <c r="N42" s="79"/>
      <c r="O42" s="79"/>
      <c r="P42" s="82"/>
      <c r="Q42" s="89"/>
      <c r="R42" s="73"/>
      <c r="S42" s="90"/>
      <c r="T42" s="90"/>
      <c r="U42" s="90"/>
      <c r="V42" s="90"/>
      <c r="W42" s="90"/>
    </row>
    <row r="43" spans="1:23" s="91" customFormat="1" ht="16.5" customHeight="1">
      <c r="A43" s="74">
        <v>20</v>
      </c>
      <c r="B43" s="75"/>
      <c r="C43" s="86" t="s">
        <v>257</v>
      </c>
      <c r="D43" s="87" t="s">
        <v>209</v>
      </c>
      <c r="E43" s="88">
        <v>3</v>
      </c>
      <c r="F43" s="79"/>
      <c r="G43" s="79"/>
      <c r="H43" s="80"/>
      <c r="I43" s="92"/>
      <c r="J43" s="93"/>
      <c r="K43" s="81"/>
      <c r="L43" s="79"/>
      <c r="M43" s="79"/>
      <c r="N43" s="79"/>
      <c r="O43" s="79"/>
      <c r="P43" s="82"/>
      <c r="Q43" s="89"/>
      <c r="R43" s="73"/>
      <c r="S43" s="90"/>
      <c r="T43" s="90"/>
      <c r="U43" s="90"/>
      <c r="V43" s="90"/>
      <c r="W43" s="90"/>
    </row>
    <row r="44" spans="1:23" s="91" customFormat="1" ht="16.5" customHeight="1">
      <c r="A44" s="74">
        <v>21</v>
      </c>
      <c r="B44" s="75"/>
      <c r="C44" s="86" t="s">
        <v>225</v>
      </c>
      <c r="D44" s="87" t="s">
        <v>22</v>
      </c>
      <c r="E44" s="88">
        <v>354.44</v>
      </c>
      <c r="F44" s="79"/>
      <c r="G44" s="79"/>
      <c r="H44" s="80"/>
      <c r="I44" s="92"/>
      <c r="J44" s="93"/>
      <c r="K44" s="81"/>
      <c r="L44" s="79"/>
      <c r="M44" s="79"/>
      <c r="N44" s="79"/>
      <c r="O44" s="79"/>
      <c r="P44" s="82"/>
      <c r="Q44" s="89"/>
      <c r="R44" s="73"/>
      <c r="S44" s="90"/>
      <c r="T44" s="90"/>
      <c r="U44" s="90"/>
      <c r="V44" s="90"/>
      <c r="W44" s="90"/>
    </row>
    <row r="45" spans="1:23" s="91" customFormat="1" ht="16.5" customHeight="1">
      <c r="A45" s="74">
        <v>22</v>
      </c>
      <c r="B45" s="261"/>
      <c r="C45" s="262" t="s">
        <v>261</v>
      </c>
      <c r="D45" s="263" t="s">
        <v>100</v>
      </c>
      <c r="E45" s="264">
        <v>1</v>
      </c>
      <c r="F45" s="209"/>
      <c r="G45" s="209"/>
      <c r="H45" s="265"/>
      <c r="I45" s="266"/>
      <c r="J45" s="267"/>
      <c r="K45" s="210"/>
      <c r="L45" s="209"/>
      <c r="M45" s="209"/>
      <c r="N45" s="209"/>
      <c r="O45" s="209"/>
      <c r="P45" s="211"/>
      <c r="Q45" s="89"/>
      <c r="R45" s="73"/>
      <c r="S45" s="90"/>
      <c r="T45" s="90"/>
      <c r="U45" s="90"/>
      <c r="V45" s="90"/>
      <c r="W45" s="90"/>
    </row>
    <row r="46" spans="1:23" ht="14.25" customHeight="1" thickBot="1">
      <c r="A46" s="169"/>
      <c r="B46" s="94"/>
      <c r="C46" s="95"/>
      <c r="D46" s="96"/>
      <c r="E46" s="268"/>
      <c r="F46" s="97"/>
      <c r="G46" s="97"/>
      <c r="H46" s="97"/>
      <c r="I46" s="97"/>
      <c r="J46" s="97"/>
      <c r="K46" s="269"/>
      <c r="L46" s="97"/>
      <c r="M46" s="97"/>
      <c r="N46" s="97"/>
      <c r="O46" s="97"/>
      <c r="P46" s="270"/>
      <c r="Q46" s="98"/>
    </row>
    <row r="47" spans="1:23">
      <c r="A47" s="165"/>
      <c r="B47" s="166"/>
      <c r="C47" s="361" t="s">
        <v>101</v>
      </c>
      <c r="D47" s="362"/>
      <c r="E47" s="362"/>
      <c r="F47" s="362"/>
      <c r="G47" s="362"/>
      <c r="H47" s="362"/>
      <c r="I47" s="362"/>
      <c r="J47" s="362"/>
      <c r="K47" s="363"/>
      <c r="L47" s="114">
        <f>SUM(L22:L46)</f>
        <v>0</v>
      </c>
      <c r="M47" s="114">
        <f>SUM(M22:M46)</f>
        <v>0</v>
      </c>
      <c r="N47" s="114">
        <f>SUM(N22:N46)</f>
        <v>0</v>
      </c>
      <c r="O47" s="114">
        <f>SUM(O22:O46)</f>
        <v>0</v>
      </c>
      <c r="P47" s="115">
        <f>SUM(P22:P46)</f>
        <v>0</v>
      </c>
    </row>
    <row r="48" spans="1:23">
      <c r="A48" s="74"/>
      <c r="C48" s="364" t="s">
        <v>102</v>
      </c>
      <c r="D48" s="364"/>
      <c r="E48" s="364"/>
      <c r="F48" s="364"/>
      <c r="G48" s="364"/>
      <c r="H48" s="364"/>
      <c r="I48" s="364"/>
      <c r="J48" s="364"/>
      <c r="K48" s="364"/>
      <c r="L48" s="101"/>
      <c r="M48" s="101"/>
      <c r="N48" s="102">
        <f>N47*0.05</f>
        <v>0</v>
      </c>
      <c r="O48" s="101"/>
      <c r="P48" s="103">
        <f>N48</f>
        <v>0</v>
      </c>
    </row>
    <row r="49" spans="1:16" ht="13.5" thickBot="1">
      <c r="A49" s="74"/>
      <c r="B49" s="104"/>
      <c r="C49" s="365" t="s">
        <v>103</v>
      </c>
      <c r="D49" s="365"/>
      <c r="E49" s="365"/>
      <c r="F49" s="365"/>
      <c r="G49" s="365"/>
      <c r="H49" s="365"/>
      <c r="I49" s="365"/>
      <c r="J49" s="365"/>
      <c r="K49" s="365"/>
      <c r="L49" s="105"/>
      <c r="M49" s="105">
        <f>M47+M48</f>
        <v>0</v>
      </c>
      <c r="N49" s="105">
        <f>N47+N48</f>
        <v>0</v>
      </c>
      <c r="O49" s="105">
        <f>O47+O48</f>
        <v>0</v>
      </c>
      <c r="P49" s="106">
        <f>P47+P48</f>
        <v>0</v>
      </c>
    </row>
    <row r="50" spans="1:16">
      <c r="A50" s="252"/>
      <c r="B50" s="52"/>
      <c r="C50" s="253"/>
      <c r="D50" s="253"/>
      <c r="E50" s="253"/>
      <c r="F50" s="253"/>
      <c r="G50" s="253"/>
      <c r="H50" s="253"/>
      <c r="I50" s="253"/>
      <c r="J50" s="253"/>
      <c r="K50" s="253"/>
      <c r="L50" s="254"/>
      <c r="M50" s="254"/>
      <c r="N50" s="254"/>
      <c r="O50" s="254"/>
      <c r="P50" s="254"/>
    </row>
    <row r="51" spans="1:16">
      <c r="A51" s="252"/>
      <c r="B51" s="52"/>
      <c r="C51" s="253"/>
      <c r="D51" s="253"/>
      <c r="E51" s="253"/>
      <c r="F51" s="253"/>
      <c r="G51" s="253"/>
      <c r="H51" s="253"/>
      <c r="I51" s="253"/>
      <c r="J51" s="253"/>
      <c r="K51" s="253"/>
      <c r="L51" s="254"/>
      <c r="M51" s="254"/>
      <c r="N51" s="254"/>
      <c r="O51" s="254"/>
      <c r="P51" s="254"/>
    </row>
    <row r="52" spans="1:16">
      <c r="A52" s="345" t="s">
        <v>263</v>
      </c>
      <c r="B52" s="345"/>
      <c r="C52" s="49"/>
      <c r="D52" s="253"/>
      <c r="E52" s="253"/>
      <c r="F52" s="253"/>
      <c r="G52" s="253"/>
      <c r="H52" s="253"/>
      <c r="I52" s="253"/>
      <c r="J52" s="253"/>
      <c r="K52" s="253"/>
      <c r="L52" s="254"/>
      <c r="M52" s="254"/>
      <c r="N52" s="254"/>
      <c r="O52" s="254"/>
      <c r="P52" s="254"/>
    </row>
    <row r="53" spans="1:16">
      <c r="A53" s="52"/>
      <c r="B53" s="3"/>
      <c r="C53" s="50"/>
      <c r="D53" s="253"/>
      <c r="E53" s="253"/>
      <c r="F53" s="253"/>
      <c r="G53" s="253"/>
      <c r="H53" s="253"/>
      <c r="I53" s="253"/>
      <c r="J53" s="253"/>
      <c r="K53" s="253"/>
      <c r="L53" s="254"/>
      <c r="M53" s="254"/>
      <c r="N53" s="254"/>
      <c r="O53" s="254"/>
      <c r="P53" s="254"/>
    </row>
    <row r="54" spans="1:16">
      <c r="A54" s="345" t="s">
        <v>264</v>
      </c>
      <c r="B54" s="345"/>
      <c r="C54" s="51"/>
      <c r="D54" s="253"/>
      <c r="E54" s="253"/>
      <c r="F54" s="253"/>
      <c r="G54" s="253"/>
      <c r="H54" s="253"/>
      <c r="I54" s="253"/>
      <c r="J54" s="253"/>
      <c r="K54" s="253"/>
      <c r="L54" s="254"/>
      <c r="M54" s="254"/>
      <c r="N54" s="254"/>
      <c r="O54" s="254"/>
      <c r="P54" s="254"/>
    </row>
    <row r="55" spans="1:16">
      <c r="A55" s="52"/>
      <c r="B55" s="3"/>
      <c r="C55" s="50"/>
      <c r="D55" s="253"/>
      <c r="E55" s="253"/>
      <c r="F55" s="253"/>
      <c r="G55" s="253"/>
      <c r="H55" s="253"/>
      <c r="I55" s="253"/>
      <c r="J55" s="253"/>
      <c r="K55" s="253"/>
      <c r="L55" s="254"/>
      <c r="M55" s="254"/>
      <c r="N55" s="254"/>
      <c r="O55" s="254"/>
      <c r="P55" s="254"/>
    </row>
    <row r="56" spans="1:16" s="52" customFormat="1">
      <c r="A56" s="345" t="s">
        <v>69</v>
      </c>
      <c r="B56" s="345"/>
      <c r="C56" s="3" t="s">
        <v>280</v>
      </c>
      <c r="D56" s="53"/>
      <c r="E56" s="53"/>
    </row>
    <row r="57" spans="1:16" s="52" customFormat="1">
      <c r="C57" s="53"/>
      <c r="D57" s="53"/>
      <c r="E57" s="53"/>
    </row>
    <row r="58" spans="1:16" s="52" customFormat="1">
      <c r="C58" s="53"/>
      <c r="D58" s="53"/>
      <c r="E58" s="53"/>
    </row>
    <row r="59" spans="1:16" s="52" customFormat="1" ht="15">
      <c r="C59"/>
      <c r="D59" s="1"/>
      <c r="E59" s="2"/>
    </row>
    <row r="60" spans="1:16" s="52" customFormat="1" ht="15">
      <c r="C60"/>
      <c r="D60" s="1"/>
      <c r="E60" s="2"/>
    </row>
    <row r="61" spans="1:16" s="52" customFormat="1" ht="15">
      <c r="C61"/>
      <c r="D61" s="1"/>
      <c r="E61" s="2"/>
    </row>
    <row r="62" spans="1:16" s="52" customFormat="1" ht="15">
      <c r="C62"/>
      <c r="D62" s="1"/>
      <c r="E62" s="2"/>
    </row>
    <row r="63" spans="1:16" s="52" customFormat="1">
      <c r="C63" s="53"/>
      <c r="D63" s="53"/>
      <c r="E63" s="53"/>
    </row>
    <row r="64" spans="1:16" s="52" customFormat="1">
      <c r="C64" s="53"/>
      <c r="D64" s="53"/>
      <c r="E64" s="53"/>
    </row>
    <row r="65" spans="3:5" s="52" customFormat="1">
      <c r="C65" s="53"/>
      <c r="D65" s="53"/>
      <c r="E65" s="53"/>
    </row>
    <row r="66" spans="3:5" s="52" customFormat="1">
      <c r="C66" s="53"/>
      <c r="D66" s="53"/>
      <c r="E66" s="53"/>
    </row>
    <row r="67" spans="3:5" s="52" customFormat="1">
      <c r="C67" s="53"/>
      <c r="D67" s="53"/>
      <c r="E67" s="53"/>
    </row>
    <row r="68" spans="3:5" s="52" customFormat="1">
      <c r="C68" s="53"/>
      <c r="D68" s="53"/>
      <c r="E68" s="53"/>
    </row>
    <row r="69" spans="3:5" s="52" customFormat="1">
      <c r="C69" s="53"/>
      <c r="D69" s="53"/>
      <c r="E69" s="53"/>
    </row>
    <row r="70" spans="3:5" s="52" customFormat="1">
      <c r="C70" s="53"/>
      <c r="D70" s="53"/>
      <c r="E70" s="53"/>
    </row>
    <row r="71" spans="3:5" s="52" customFormat="1">
      <c r="C71" s="53"/>
      <c r="D71" s="53"/>
      <c r="E71" s="53"/>
    </row>
    <row r="72" spans="3:5" s="52" customFormat="1">
      <c r="C72" s="53"/>
      <c r="D72" s="53"/>
      <c r="E72" s="53"/>
    </row>
    <row r="73" spans="3:5" s="52" customFormat="1">
      <c r="C73" s="53"/>
      <c r="D73" s="53"/>
      <c r="E73" s="53"/>
    </row>
    <row r="74" spans="3:5" s="52" customFormat="1">
      <c r="C74" s="53"/>
      <c r="D74" s="53"/>
      <c r="E74" s="53"/>
    </row>
    <row r="75" spans="3:5" s="52" customFormat="1">
      <c r="C75" s="53"/>
      <c r="D75" s="53"/>
      <c r="E75" s="53"/>
    </row>
    <row r="76" spans="3:5" s="52" customFormat="1">
      <c r="C76" s="53"/>
      <c r="D76" s="53"/>
      <c r="E76" s="53"/>
    </row>
    <row r="77" spans="3:5" s="52" customFormat="1">
      <c r="C77" s="53"/>
      <c r="D77" s="53"/>
      <c r="E77" s="53"/>
    </row>
    <row r="78" spans="3:5" s="52" customFormat="1">
      <c r="C78" s="53"/>
      <c r="D78" s="53"/>
      <c r="E78" s="53"/>
    </row>
    <row r="79" spans="3:5" s="52" customFormat="1">
      <c r="C79" s="53"/>
      <c r="D79" s="53"/>
      <c r="E79" s="53"/>
    </row>
    <row r="80" spans="3:5" s="52" customFormat="1">
      <c r="C80" s="53"/>
      <c r="D80" s="53"/>
      <c r="E80" s="53"/>
    </row>
    <row r="81" spans="3:5" s="52" customFormat="1">
      <c r="C81" s="53"/>
      <c r="D81" s="53"/>
      <c r="E81" s="53"/>
    </row>
    <row r="82" spans="3:5" s="52" customFormat="1">
      <c r="C82" s="53"/>
      <c r="D82" s="53"/>
      <c r="E82" s="53"/>
    </row>
    <row r="83" spans="3:5" s="52" customFormat="1">
      <c r="C83" s="53"/>
      <c r="D83" s="53"/>
      <c r="E83" s="53"/>
    </row>
    <row r="84" spans="3:5" s="52" customFormat="1">
      <c r="C84" s="53"/>
      <c r="D84" s="53"/>
      <c r="E84" s="53"/>
    </row>
    <row r="85" spans="3:5" s="52" customFormat="1">
      <c r="C85" s="53"/>
      <c r="D85" s="53"/>
      <c r="E85" s="53"/>
    </row>
    <row r="86" spans="3:5" s="52" customFormat="1">
      <c r="C86" s="53"/>
      <c r="D86" s="53"/>
      <c r="E86" s="53"/>
    </row>
    <row r="87" spans="3:5" s="52" customFormat="1">
      <c r="C87" s="53"/>
      <c r="D87" s="53"/>
      <c r="E87" s="53"/>
    </row>
    <row r="88" spans="3:5" s="52" customFormat="1">
      <c r="C88" s="53"/>
      <c r="D88" s="53"/>
      <c r="E88" s="53"/>
    </row>
    <row r="89" spans="3:5" s="52" customFormat="1">
      <c r="C89" s="53"/>
      <c r="D89" s="53"/>
      <c r="E89" s="53"/>
    </row>
    <row r="90" spans="3:5" s="52" customFormat="1">
      <c r="C90" s="53"/>
      <c r="D90" s="53"/>
      <c r="E90" s="53"/>
    </row>
    <row r="91" spans="3:5" s="52" customFormat="1">
      <c r="C91" s="53"/>
      <c r="D91" s="53"/>
      <c r="E91" s="53"/>
    </row>
    <row r="92" spans="3:5" s="52" customFormat="1">
      <c r="C92" s="53"/>
      <c r="D92" s="53"/>
      <c r="E92" s="53"/>
    </row>
    <row r="93" spans="3:5" s="52" customFormat="1">
      <c r="C93" s="53"/>
      <c r="D93" s="53"/>
      <c r="E93" s="53"/>
    </row>
    <row r="94" spans="3:5" s="52" customFormat="1">
      <c r="C94" s="53"/>
      <c r="D94" s="53"/>
      <c r="E94" s="53"/>
    </row>
    <row r="95" spans="3:5" s="52" customFormat="1">
      <c r="C95" s="53"/>
      <c r="D95" s="53"/>
      <c r="E95" s="53"/>
    </row>
    <row r="96" spans="3:5" s="52" customFormat="1">
      <c r="C96" s="53"/>
      <c r="D96" s="53"/>
      <c r="E96" s="53"/>
    </row>
    <row r="97" spans="3:5" s="52" customFormat="1">
      <c r="C97" s="53"/>
      <c r="D97" s="53"/>
      <c r="E97" s="53"/>
    </row>
    <row r="98" spans="3:5" s="52" customFormat="1">
      <c r="C98" s="53"/>
      <c r="D98" s="53"/>
      <c r="E98" s="53"/>
    </row>
    <row r="99" spans="3:5" s="52" customFormat="1">
      <c r="C99" s="53"/>
      <c r="D99" s="53"/>
      <c r="E99" s="53"/>
    </row>
    <row r="100" spans="3:5" s="52" customFormat="1">
      <c r="C100" s="53"/>
      <c r="D100" s="53"/>
      <c r="E100" s="53"/>
    </row>
    <row r="101" spans="3:5" s="52" customFormat="1">
      <c r="C101" s="53"/>
      <c r="D101" s="53"/>
      <c r="E101" s="53"/>
    </row>
    <row r="102" spans="3:5" s="52" customFormat="1">
      <c r="C102" s="53"/>
      <c r="D102" s="53"/>
      <c r="E102" s="53"/>
    </row>
    <row r="103" spans="3:5" s="52" customFormat="1">
      <c r="C103" s="53"/>
      <c r="D103" s="53"/>
      <c r="E103" s="53"/>
    </row>
    <row r="104" spans="3:5" s="52" customFormat="1">
      <c r="C104" s="53"/>
      <c r="D104" s="53"/>
      <c r="E104" s="53"/>
    </row>
    <row r="105" spans="3:5" s="52" customFormat="1">
      <c r="C105" s="53"/>
      <c r="D105" s="53"/>
      <c r="E105" s="53"/>
    </row>
    <row r="106" spans="3:5" s="52" customFormat="1">
      <c r="C106" s="53"/>
      <c r="D106" s="53"/>
      <c r="E106" s="53"/>
    </row>
    <row r="107" spans="3:5" s="52" customFormat="1">
      <c r="C107" s="53"/>
      <c r="D107" s="53"/>
      <c r="E107" s="53"/>
    </row>
    <row r="108" spans="3:5" s="52" customFormat="1">
      <c r="C108" s="53"/>
      <c r="D108" s="53"/>
      <c r="E108" s="53"/>
    </row>
    <row r="109" spans="3:5" s="52" customFormat="1">
      <c r="C109" s="53"/>
      <c r="D109" s="53"/>
      <c r="E109" s="53"/>
    </row>
    <row r="110" spans="3:5" s="52" customFormat="1">
      <c r="C110" s="53"/>
      <c r="D110" s="53"/>
      <c r="E110" s="53"/>
    </row>
    <row r="111" spans="3:5" s="52" customFormat="1">
      <c r="C111" s="53"/>
      <c r="D111" s="53"/>
      <c r="E111" s="53"/>
    </row>
    <row r="112" spans="3:5" s="52" customFormat="1">
      <c r="C112" s="53"/>
      <c r="D112" s="53"/>
      <c r="E112" s="53"/>
    </row>
    <row r="113" spans="3:5" s="52" customFormat="1">
      <c r="C113" s="53"/>
      <c r="D113" s="53"/>
      <c r="E113" s="53"/>
    </row>
    <row r="114" spans="3:5" s="52" customFormat="1">
      <c r="C114" s="53"/>
      <c r="D114" s="53"/>
      <c r="E114" s="53"/>
    </row>
    <row r="115" spans="3:5" s="52" customFormat="1">
      <c r="C115" s="53"/>
      <c r="D115" s="53"/>
      <c r="E115" s="53"/>
    </row>
    <row r="116" spans="3:5" s="52" customFormat="1">
      <c r="C116" s="53"/>
      <c r="D116" s="53"/>
      <c r="E116" s="53"/>
    </row>
    <row r="117" spans="3:5" s="52" customFormat="1">
      <c r="C117" s="53"/>
      <c r="D117" s="53"/>
      <c r="E117" s="53"/>
    </row>
    <row r="118" spans="3:5" s="52" customFormat="1">
      <c r="C118" s="53"/>
      <c r="D118" s="53"/>
      <c r="E118" s="53"/>
    </row>
    <row r="119" spans="3:5" s="52" customFormat="1">
      <c r="C119" s="53"/>
      <c r="D119" s="53"/>
      <c r="E119" s="53"/>
    </row>
    <row r="120" spans="3:5" s="52" customFormat="1">
      <c r="C120" s="53"/>
      <c r="D120" s="53"/>
      <c r="E120" s="53"/>
    </row>
    <row r="121" spans="3:5" s="52" customFormat="1">
      <c r="C121" s="53"/>
      <c r="D121" s="53"/>
      <c r="E121" s="53"/>
    </row>
    <row r="122" spans="3:5" s="52" customFormat="1">
      <c r="C122" s="53"/>
      <c r="D122" s="53"/>
      <c r="E122" s="53"/>
    </row>
    <row r="123" spans="3:5" s="52" customFormat="1">
      <c r="C123" s="53"/>
      <c r="D123" s="53"/>
      <c r="E123" s="53"/>
    </row>
    <row r="124" spans="3:5" s="52" customFormat="1">
      <c r="C124" s="53"/>
      <c r="D124" s="53"/>
      <c r="E124" s="53"/>
    </row>
    <row r="125" spans="3:5" s="52" customFormat="1">
      <c r="C125" s="53"/>
      <c r="D125" s="53"/>
      <c r="E125" s="53"/>
    </row>
    <row r="126" spans="3:5" s="52" customFormat="1">
      <c r="C126" s="53"/>
      <c r="D126" s="53"/>
      <c r="E126" s="53"/>
    </row>
    <row r="127" spans="3:5" s="52" customFormat="1">
      <c r="C127" s="53"/>
      <c r="D127" s="53"/>
      <c r="E127" s="53"/>
    </row>
    <row r="128" spans="3:5" s="52" customFormat="1">
      <c r="C128" s="53"/>
      <c r="D128" s="53"/>
      <c r="E128" s="53"/>
    </row>
    <row r="129" spans="3:5" s="52" customFormat="1">
      <c r="C129" s="53"/>
      <c r="D129" s="53"/>
      <c r="E129" s="53"/>
    </row>
    <row r="130" spans="3:5" s="52" customFormat="1">
      <c r="C130" s="53"/>
      <c r="D130" s="53"/>
      <c r="E130" s="53"/>
    </row>
    <row r="131" spans="3:5" s="52" customFormat="1">
      <c r="C131" s="53"/>
      <c r="D131" s="53"/>
      <c r="E131" s="53"/>
    </row>
    <row r="132" spans="3:5" s="52" customFormat="1">
      <c r="C132" s="53"/>
      <c r="D132" s="53"/>
      <c r="E132" s="53"/>
    </row>
    <row r="133" spans="3:5" s="52" customFormat="1">
      <c r="C133" s="53"/>
      <c r="D133" s="53"/>
      <c r="E133" s="53"/>
    </row>
    <row r="134" spans="3:5" s="52" customFormat="1">
      <c r="C134" s="53"/>
      <c r="D134" s="53"/>
      <c r="E134" s="53"/>
    </row>
    <row r="135" spans="3:5" s="52" customFormat="1">
      <c r="C135" s="53"/>
      <c r="D135" s="53"/>
      <c r="E135" s="53"/>
    </row>
    <row r="136" spans="3:5" s="52" customFormat="1">
      <c r="C136" s="53"/>
      <c r="D136" s="53"/>
      <c r="E136" s="53"/>
    </row>
    <row r="137" spans="3:5" s="52" customFormat="1">
      <c r="C137" s="53"/>
      <c r="D137" s="53"/>
      <c r="E137" s="53"/>
    </row>
    <row r="138" spans="3:5" s="52" customFormat="1">
      <c r="C138" s="53"/>
      <c r="D138" s="53"/>
      <c r="E138" s="53"/>
    </row>
    <row r="139" spans="3:5" s="52" customFormat="1">
      <c r="C139" s="53"/>
      <c r="D139" s="53"/>
      <c r="E139" s="53"/>
    </row>
    <row r="140" spans="3:5" s="52" customFormat="1">
      <c r="C140" s="53"/>
      <c r="D140" s="53"/>
      <c r="E140" s="53"/>
    </row>
    <row r="141" spans="3:5" s="52" customFormat="1">
      <c r="C141" s="53"/>
      <c r="D141" s="53"/>
      <c r="E141" s="53"/>
    </row>
    <row r="142" spans="3:5" s="52" customFormat="1">
      <c r="C142" s="53"/>
      <c r="D142" s="53"/>
      <c r="E142" s="53"/>
    </row>
    <row r="143" spans="3:5" s="52" customFormat="1">
      <c r="C143" s="53"/>
      <c r="D143" s="53"/>
      <c r="E143" s="53"/>
    </row>
    <row r="144" spans="3:5" s="52" customFormat="1">
      <c r="C144" s="53"/>
      <c r="D144" s="53"/>
      <c r="E144" s="53"/>
    </row>
    <row r="145" spans="3:5" s="52" customFormat="1">
      <c r="C145" s="53"/>
      <c r="D145" s="53"/>
      <c r="E145" s="53"/>
    </row>
    <row r="146" spans="3:5" s="52" customFormat="1">
      <c r="C146" s="53"/>
      <c r="D146" s="53"/>
      <c r="E146" s="53"/>
    </row>
    <row r="147" spans="3:5" s="52" customFormat="1">
      <c r="C147" s="53"/>
      <c r="D147" s="53"/>
      <c r="E147" s="53"/>
    </row>
    <row r="148" spans="3:5" s="52" customFormat="1">
      <c r="C148" s="53"/>
      <c r="D148" s="53"/>
      <c r="E148" s="53"/>
    </row>
    <row r="149" spans="3:5" s="52" customFormat="1">
      <c r="C149" s="53"/>
      <c r="D149" s="53"/>
      <c r="E149" s="53"/>
    </row>
    <row r="150" spans="3:5" s="52" customFormat="1">
      <c r="C150" s="53"/>
      <c r="D150" s="53"/>
      <c r="E150" s="53"/>
    </row>
    <row r="151" spans="3:5" s="52" customFormat="1">
      <c r="C151" s="53"/>
      <c r="D151" s="53"/>
      <c r="E151" s="53"/>
    </row>
    <row r="152" spans="3:5" s="52" customFormat="1">
      <c r="C152" s="53"/>
      <c r="D152" s="53"/>
      <c r="E152" s="53"/>
    </row>
    <row r="153" spans="3:5" s="52" customFormat="1">
      <c r="C153" s="53"/>
      <c r="D153" s="53"/>
      <c r="E153" s="53"/>
    </row>
    <row r="154" spans="3:5" s="52" customFormat="1">
      <c r="C154" s="53"/>
      <c r="D154" s="53"/>
      <c r="E154" s="53"/>
    </row>
    <row r="155" spans="3:5" s="52" customFormat="1">
      <c r="C155" s="53"/>
      <c r="D155" s="53"/>
      <c r="E155" s="53"/>
    </row>
    <row r="156" spans="3:5" s="52" customFormat="1">
      <c r="C156" s="53"/>
      <c r="D156" s="53"/>
      <c r="E156" s="53"/>
    </row>
    <row r="157" spans="3:5" s="52" customFormat="1">
      <c r="C157" s="53"/>
      <c r="D157" s="53"/>
      <c r="E157" s="53"/>
    </row>
    <row r="158" spans="3:5" s="52" customFormat="1">
      <c r="C158" s="53"/>
      <c r="D158" s="53"/>
      <c r="E158" s="53"/>
    </row>
    <row r="159" spans="3:5" s="52" customFormat="1">
      <c r="C159" s="53"/>
      <c r="D159" s="53"/>
      <c r="E159" s="53"/>
    </row>
    <row r="160" spans="3:5" s="52" customFormat="1">
      <c r="C160" s="53"/>
      <c r="D160" s="53"/>
      <c r="E160" s="53"/>
    </row>
    <row r="161" spans="3:5" s="52" customFormat="1">
      <c r="C161" s="53"/>
      <c r="D161" s="53"/>
      <c r="E161" s="53"/>
    </row>
    <row r="162" spans="3:5" s="52" customFormat="1">
      <c r="C162" s="53"/>
      <c r="D162" s="53"/>
      <c r="E162" s="53"/>
    </row>
    <row r="163" spans="3:5" s="52" customFormat="1">
      <c r="C163" s="53"/>
      <c r="D163" s="53"/>
      <c r="E163" s="53"/>
    </row>
    <row r="164" spans="3:5" s="52" customFormat="1">
      <c r="C164" s="53"/>
      <c r="D164" s="53"/>
      <c r="E164" s="53"/>
    </row>
    <row r="165" spans="3:5" s="52" customFormat="1">
      <c r="C165" s="53"/>
      <c r="D165" s="53"/>
      <c r="E165" s="53"/>
    </row>
    <row r="166" spans="3:5" s="52" customFormat="1">
      <c r="C166" s="53"/>
      <c r="D166" s="53"/>
      <c r="E166" s="53"/>
    </row>
    <row r="167" spans="3:5" s="52" customFormat="1">
      <c r="C167" s="53"/>
      <c r="D167" s="53"/>
      <c r="E167" s="53"/>
    </row>
    <row r="168" spans="3:5" s="52" customFormat="1">
      <c r="C168" s="53"/>
      <c r="D168" s="53"/>
      <c r="E168" s="53"/>
    </row>
    <row r="169" spans="3:5" s="52" customFormat="1">
      <c r="C169" s="53"/>
      <c r="D169" s="53"/>
      <c r="E169" s="53"/>
    </row>
    <row r="170" spans="3:5" s="52" customFormat="1">
      <c r="C170" s="53"/>
      <c r="D170" s="53"/>
      <c r="E170" s="53"/>
    </row>
    <row r="171" spans="3:5" s="52" customFormat="1">
      <c r="C171" s="53"/>
      <c r="D171" s="53"/>
      <c r="E171" s="53"/>
    </row>
    <row r="172" spans="3:5" s="52" customFormat="1">
      <c r="C172" s="53"/>
      <c r="D172" s="53"/>
      <c r="E172" s="53"/>
    </row>
    <row r="173" spans="3:5" s="52" customFormat="1">
      <c r="C173" s="53"/>
      <c r="D173" s="53"/>
      <c r="E173" s="53"/>
    </row>
    <row r="174" spans="3:5" s="52" customFormat="1">
      <c r="C174" s="53"/>
      <c r="D174" s="53"/>
      <c r="E174" s="53"/>
    </row>
    <row r="175" spans="3:5" s="52" customFormat="1">
      <c r="C175" s="53"/>
      <c r="D175" s="53"/>
      <c r="E175" s="53"/>
    </row>
    <row r="176" spans="3:5" s="52" customFormat="1">
      <c r="C176" s="53"/>
      <c r="D176" s="53"/>
      <c r="E176" s="53"/>
    </row>
    <row r="177" spans="3:5" s="52" customFormat="1">
      <c r="C177" s="53"/>
      <c r="D177" s="53"/>
      <c r="E177" s="53"/>
    </row>
    <row r="178" spans="3:5" s="52" customFormat="1">
      <c r="C178" s="53"/>
      <c r="D178" s="53"/>
      <c r="E178" s="53"/>
    </row>
    <row r="179" spans="3:5" s="52" customFormat="1">
      <c r="C179" s="53"/>
      <c r="D179" s="53"/>
      <c r="E179" s="53"/>
    </row>
    <row r="180" spans="3:5" s="52" customFormat="1">
      <c r="C180" s="53"/>
      <c r="D180" s="53"/>
      <c r="E180" s="53"/>
    </row>
    <row r="181" spans="3:5" s="52" customFormat="1">
      <c r="C181" s="53"/>
      <c r="D181" s="53"/>
      <c r="E181" s="53"/>
    </row>
    <row r="182" spans="3:5" s="52" customFormat="1">
      <c r="C182" s="53"/>
      <c r="D182" s="53"/>
      <c r="E182" s="53"/>
    </row>
    <row r="183" spans="3:5" s="52" customFormat="1">
      <c r="C183" s="53"/>
      <c r="D183" s="53"/>
      <c r="E183" s="53"/>
    </row>
    <row r="184" spans="3:5" s="52" customFormat="1">
      <c r="C184" s="53"/>
      <c r="D184" s="53"/>
      <c r="E184" s="53"/>
    </row>
    <row r="185" spans="3:5" s="52" customFormat="1">
      <c r="C185" s="53"/>
      <c r="D185" s="53"/>
      <c r="E185" s="53"/>
    </row>
    <row r="186" spans="3:5" s="52" customFormat="1">
      <c r="C186" s="53"/>
      <c r="D186" s="53"/>
      <c r="E186" s="53"/>
    </row>
    <row r="187" spans="3:5" s="52" customFormat="1">
      <c r="C187" s="53"/>
      <c r="D187" s="53"/>
      <c r="E187" s="53"/>
    </row>
    <row r="188" spans="3:5" s="52" customFormat="1">
      <c r="C188" s="53"/>
      <c r="D188" s="53"/>
      <c r="E188" s="53"/>
    </row>
    <row r="189" spans="3:5" s="52" customFormat="1">
      <c r="C189" s="53"/>
      <c r="D189" s="53"/>
      <c r="E189" s="53"/>
    </row>
    <row r="190" spans="3:5" s="52" customFormat="1">
      <c r="C190" s="53"/>
      <c r="D190" s="53"/>
      <c r="E190" s="53"/>
    </row>
    <row r="191" spans="3:5" s="52" customFormat="1">
      <c r="C191" s="53"/>
      <c r="D191" s="53"/>
      <c r="E191" s="53"/>
    </row>
    <row r="192" spans="3:5" s="52" customFormat="1">
      <c r="C192" s="53"/>
      <c r="D192" s="53"/>
      <c r="E192" s="53"/>
    </row>
    <row r="193" spans="3:5" s="52" customFormat="1">
      <c r="C193" s="53"/>
      <c r="D193" s="53"/>
      <c r="E193" s="53"/>
    </row>
    <row r="194" spans="3:5" s="52" customFormat="1">
      <c r="C194" s="53"/>
      <c r="D194" s="53"/>
      <c r="E194" s="53"/>
    </row>
    <row r="195" spans="3:5" s="52" customFormat="1">
      <c r="C195" s="53"/>
      <c r="D195" s="53"/>
      <c r="E195" s="53"/>
    </row>
    <row r="196" spans="3:5" s="52" customFormat="1">
      <c r="C196" s="53"/>
      <c r="D196" s="53"/>
      <c r="E196" s="53"/>
    </row>
    <row r="197" spans="3:5" s="52" customFormat="1">
      <c r="C197" s="53"/>
      <c r="D197" s="53"/>
      <c r="E197" s="53"/>
    </row>
    <row r="198" spans="3:5" s="52" customFormat="1">
      <c r="C198" s="53"/>
      <c r="D198" s="53"/>
      <c r="E198" s="53"/>
    </row>
    <row r="199" spans="3:5" s="52" customFormat="1">
      <c r="C199" s="53"/>
      <c r="D199" s="53"/>
      <c r="E199" s="53"/>
    </row>
    <row r="200" spans="3:5" s="52" customFormat="1">
      <c r="C200" s="53"/>
      <c r="D200" s="53"/>
      <c r="E200" s="53"/>
    </row>
    <row r="201" spans="3:5" s="52" customFormat="1">
      <c r="C201" s="53"/>
      <c r="D201" s="53"/>
      <c r="E201" s="53"/>
    </row>
    <row r="202" spans="3:5" s="52" customFormat="1">
      <c r="C202" s="53"/>
      <c r="D202" s="53"/>
      <c r="E202" s="53"/>
    </row>
    <row r="203" spans="3:5" s="52" customFormat="1">
      <c r="C203" s="53"/>
      <c r="D203" s="53"/>
      <c r="E203" s="53"/>
    </row>
    <row r="204" spans="3:5" s="52" customFormat="1">
      <c r="C204" s="53"/>
      <c r="D204" s="53"/>
      <c r="E204" s="53"/>
    </row>
    <row r="205" spans="3:5" s="52" customFormat="1">
      <c r="C205" s="53"/>
      <c r="D205" s="53"/>
      <c r="E205" s="53"/>
    </row>
    <row r="206" spans="3:5" s="52" customFormat="1">
      <c r="C206" s="53"/>
      <c r="D206" s="53"/>
      <c r="E206" s="53"/>
    </row>
    <row r="207" spans="3:5" s="52" customFormat="1">
      <c r="C207" s="53"/>
      <c r="D207" s="53"/>
      <c r="E207" s="53"/>
    </row>
    <row r="208" spans="3:5" s="52" customFormat="1">
      <c r="C208" s="53"/>
      <c r="D208" s="53"/>
      <c r="E208" s="53"/>
    </row>
    <row r="209" spans="3:5" s="52" customFormat="1">
      <c r="C209" s="53"/>
      <c r="D209" s="53"/>
      <c r="E209" s="53"/>
    </row>
    <row r="210" spans="3:5" s="52" customFormat="1">
      <c r="C210" s="53"/>
      <c r="D210" s="53"/>
      <c r="E210" s="53"/>
    </row>
    <row r="211" spans="3:5" s="52" customFormat="1">
      <c r="C211" s="53"/>
      <c r="D211" s="53"/>
      <c r="E211" s="53"/>
    </row>
    <row r="212" spans="3:5" s="52" customFormat="1">
      <c r="C212" s="53"/>
      <c r="D212" s="53"/>
      <c r="E212" s="53"/>
    </row>
    <row r="213" spans="3:5" s="52" customFormat="1">
      <c r="C213" s="53"/>
      <c r="D213" s="53"/>
      <c r="E213" s="53"/>
    </row>
    <row r="214" spans="3:5" s="52" customFormat="1">
      <c r="C214" s="53"/>
      <c r="D214" s="53"/>
      <c r="E214" s="53"/>
    </row>
    <row r="215" spans="3:5" s="52" customFormat="1">
      <c r="C215" s="53"/>
      <c r="D215" s="53"/>
      <c r="E215" s="53"/>
    </row>
    <row r="216" spans="3:5" s="52" customFormat="1">
      <c r="C216" s="53"/>
      <c r="D216" s="53"/>
      <c r="E216" s="53"/>
    </row>
    <row r="217" spans="3:5" s="52" customFormat="1">
      <c r="C217" s="53"/>
      <c r="D217" s="53"/>
      <c r="E217" s="53"/>
    </row>
    <row r="218" spans="3:5" s="52" customFormat="1">
      <c r="C218" s="53"/>
      <c r="D218" s="53"/>
      <c r="E218" s="53"/>
    </row>
    <row r="219" spans="3:5" s="52" customFormat="1">
      <c r="C219" s="53"/>
      <c r="D219" s="53"/>
      <c r="E219" s="53"/>
    </row>
    <row r="220" spans="3:5" s="52" customFormat="1">
      <c r="C220" s="53"/>
      <c r="D220" s="53"/>
      <c r="E220" s="53"/>
    </row>
    <row r="221" spans="3:5" s="52" customFormat="1">
      <c r="C221" s="53"/>
      <c r="D221" s="53"/>
      <c r="E221" s="53"/>
    </row>
    <row r="222" spans="3:5" s="52" customFormat="1">
      <c r="C222" s="53"/>
      <c r="D222" s="53"/>
      <c r="E222" s="53"/>
    </row>
    <row r="223" spans="3:5" s="52" customFormat="1">
      <c r="C223" s="53"/>
      <c r="D223" s="53"/>
      <c r="E223" s="53"/>
    </row>
    <row r="224" spans="3:5" s="52" customFormat="1">
      <c r="C224" s="53"/>
      <c r="D224" s="53"/>
      <c r="E224" s="53"/>
    </row>
    <row r="225" spans="3:5" s="52" customFormat="1">
      <c r="C225" s="53"/>
      <c r="D225" s="53"/>
      <c r="E225" s="53"/>
    </row>
    <row r="226" spans="3:5" s="52" customFormat="1">
      <c r="C226" s="53"/>
      <c r="D226" s="53"/>
      <c r="E226" s="53"/>
    </row>
    <row r="227" spans="3:5" s="52" customFormat="1">
      <c r="C227" s="53"/>
      <c r="D227" s="53"/>
      <c r="E227" s="53"/>
    </row>
    <row r="228" spans="3:5" s="52" customFormat="1">
      <c r="C228" s="53"/>
      <c r="D228" s="53"/>
      <c r="E228" s="53"/>
    </row>
    <row r="229" spans="3:5" s="52" customFormat="1">
      <c r="C229" s="53"/>
      <c r="D229" s="53"/>
      <c r="E229" s="53"/>
    </row>
    <row r="230" spans="3:5" s="52" customFormat="1">
      <c r="C230" s="53"/>
      <c r="D230" s="53"/>
      <c r="E230" s="53"/>
    </row>
    <row r="231" spans="3:5" s="52" customFormat="1">
      <c r="C231" s="53"/>
      <c r="D231" s="53"/>
      <c r="E231" s="53"/>
    </row>
    <row r="232" spans="3:5" s="52" customFormat="1">
      <c r="C232" s="53"/>
      <c r="D232" s="53"/>
      <c r="E232" s="53"/>
    </row>
    <row r="233" spans="3:5" s="52" customFormat="1">
      <c r="C233" s="53"/>
      <c r="D233" s="53"/>
      <c r="E233" s="53"/>
    </row>
    <row r="234" spans="3:5" s="52" customFormat="1">
      <c r="C234" s="53"/>
      <c r="D234" s="53"/>
      <c r="E234" s="53"/>
    </row>
    <row r="235" spans="3:5" s="52" customFormat="1">
      <c r="C235" s="53"/>
      <c r="D235" s="53"/>
      <c r="E235" s="53"/>
    </row>
    <row r="236" spans="3:5" s="52" customFormat="1">
      <c r="C236" s="53"/>
      <c r="D236" s="53"/>
      <c r="E236" s="53"/>
    </row>
    <row r="237" spans="3:5" s="52" customFormat="1">
      <c r="C237" s="53"/>
      <c r="D237" s="53"/>
      <c r="E237" s="53"/>
    </row>
    <row r="238" spans="3:5" s="52" customFormat="1">
      <c r="C238" s="53"/>
      <c r="D238" s="53"/>
      <c r="E238" s="53"/>
    </row>
    <row r="239" spans="3:5" s="52" customFormat="1">
      <c r="C239" s="53"/>
      <c r="D239" s="53"/>
      <c r="E239" s="53"/>
    </row>
    <row r="240" spans="3:5" s="52" customFormat="1">
      <c r="C240" s="53"/>
      <c r="D240" s="53"/>
      <c r="E240" s="53"/>
    </row>
    <row r="241" spans="3:5" s="52" customFormat="1">
      <c r="C241" s="53"/>
      <c r="D241" s="53"/>
      <c r="E241" s="53"/>
    </row>
    <row r="242" spans="3:5" s="52" customFormat="1">
      <c r="C242" s="53"/>
      <c r="D242" s="53"/>
      <c r="E242" s="53"/>
    </row>
    <row r="243" spans="3:5" s="52" customFormat="1">
      <c r="C243" s="53"/>
      <c r="D243" s="53"/>
      <c r="E243" s="53"/>
    </row>
    <row r="244" spans="3:5" s="52" customFormat="1">
      <c r="C244" s="53"/>
      <c r="D244" s="53"/>
      <c r="E244" s="53"/>
    </row>
    <row r="245" spans="3:5" s="52" customFormat="1">
      <c r="C245" s="53"/>
      <c r="D245" s="53"/>
      <c r="E245" s="53"/>
    </row>
    <row r="246" spans="3:5" s="52" customFormat="1">
      <c r="C246" s="53"/>
      <c r="D246" s="53"/>
      <c r="E246" s="53"/>
    </row>
    <row r="247" spans="3:5" s="52" customFormat="1">
      <c r="C247" s="53"/>
      <c r="D247" s="53"/>
      <c r="E247" s="53"/>
    </row>
    <row r="248" spans="3:5" s="52" customFormat="1">
      <c r="C248" s="53"/>
      <c r="D248" s="53"/>
      <c r="E248" s="53"/>
    </row>
    <row r="249" spans="3:5" s="52" customFormat="1">
      <c r="C249" s="53"/>
      <c r="D249" s="53"/>
      <c r="E249" s="53"/>
    </row>
    <row r="250" spans="3:5" s="52" customFormat="1">
      <c r="C250" s="53"/>
      <c r="D250" s="53"/>
      <c r="E250" s="53"/>
    </row>
    <row r="251" spans="3:5" s="52" customFormat="1">
      <c r="C251" s="53"/>
      <c r="D251" s="53"/>
      <c r="E251" s="53"/>
    </row>
    <row r="252" spans="3:5" s="52" customFormat="1">
      <c r="C252" s="53"/>
      <c r="D252" s="53"/>
      <c r="E252" s="53"/>
    </row>
    <row r="253" spans="3:5" s="52" customFormat="1">
      <c r="C253" s="53"/>
      <c r="D253" s="53"/>
      <c r="E253" s="53"/>
    </row>
    <row r="254" spans="3:5" s="52" customFormat="1">
      <c r="C254" s="53"/>
      <c r="D254" s="53"/>
      <c r="E254" s="53"/>
    </row>
    <row r="255" spans="3:5" s="52" customFormat="1">
      <c r="C255" s="53"/>
      <c r="D255" s="53"/>
      <c r="E255" s="53"/>
    </row>
    <row r="256" spans="3:5" s="52" customFormat="1">
      <c r="C256" s="53"/>
      <c r="D256" s="53"/>
      <c r="E256" s="53"/>
    </row>
    <row r="257" spans="3:5" s="52" customFormat="1">
      <c r="C257" s="53"/>
      <c r="D257" s="53"/>
      <c r="E257" s="53"/>
    </row>
    <row r="258" spans="3:5" s="52" customFormat="1">
      <c r="C258" s="53"/>
      <c r="D258" s="53"/>
      <c r="E258" s="53"/>
    </row>
    <row r="259" spans="3:5" s="52" customFormat="1">
      <c r="C259" s="53"/>
      <c r="D259" s="53"/>
      <c r="E259" s="53"/>
    </row>
    <row r="260" spans="3:5" s="52" customFormat="1">
      <c r="C260" s="53"/>
      <c r="D260" s="53"/>
      <c r="E260" s="53"/>
    </row>
    <row r="261" spans="3:5" s="52" customFormat="1">
      <c r="C261" s="53"/>
      <c r="D261" s="53"/>
      <c r="E261" s="53"/>
    </row>
    <row r="262" spans="3:5" s="52" customFormat="1">
      <c r="C262" s="53"/>
      <c r="D262" s="53"/>
      <c r="E262" s="53"/>
    </row>
    <row r="263" spans="3:5" s="52" customFormat="1">
      <c r="C263" s="53"/>
      <c r="D263" s="53"/>
      <c r="E263" s="53"/>
    </row>
    <row r="264" spans="3:5" s="52" customFormat="1">
      <c r="C264" s="53"/>
      <c r="D264" s="53"/>
      <c r="E264" s="53"/>
    </row>
    <row r="265" spans="3:5" s="52" customFormat="1">
      <c r="C265" s="53"/>
      <c r="D265" s="53"/>
      <c r="E265" s="53"/>
    </row>
    <row r="266" spans="3:5" s="52" customFormat="1">
      <c r="C266" s="53"/>
      <c r="D266" s="53"/>
      <c r="E266" s="53"/>
    </row>
    <row r="267" spans="3:5" s="52" customFormat="1">
      <c r="C267" s="53"/>
      <c r="D267" s="53"/>
      <c r="E267" s="53"/>
    </row>
    <row r="268" spans="3:5" s="52" customFormat="1">
      <c r="C268" s="53"/>
      <c r="D268" s="53"/>
      <c r="E268" s="53"/>
    </row>
    <row r="269" spans="3:5" s="52" customFormat="1">
      <c r="C269" s="53"/>
      <c r="D269" s="53"/>
      <c r="E269" s="53"/>
    </row>
    <row r="270" spans="3:5" s="52" customFormat="1">
      <c r="C270" s="53"/>
      <c r="D270" s="53"/>
      <c r="E270" s="53"/>
    </row>
    <row r="271" spans="3:5" s="52" customFormat="1">
      <c r="C271" s="53"/>
      <c r="D271" s="53"/>
      <c r="E271" s="53"/>
    </row>
    <row r="272" spans="3:5" s="52" customFormat="1">
      <c r="C272" s="53"/>
      <c r="D272" s="53"/>
      <c r="E272" s="53"/>
    </row>
    <row r="273" spans="3:5" s="52" customFormat="1">
      <c r="C273" s="53"/>
      <c r="D273" s="53"/>
      <c r="E273" s="53"/>
    </row>
    <row r="274" spans="3:5" s="52" customFormat="1">
      <c r="C274" s="53"/>
      <c r="D274" s="53"/>
      <c r="E274" s="53"/>
    </row>
    <row r="275" spans="3:5" s="52" customFormat="1">
      <c r="C275" s="53"/>
      <c r="D275" s="53"/>
      <c r="E275" s="53"/>
    </row>
    <row r="276" spans="3:5" s="52" customFormat="1">
      <c r="C276" s="53"/>
      <c r="D276" s="53"/>
      <c r="E276" s="53"/>
    </row>
    <row r="277" spans="3:5" s="52" customFormat="1">
      <c r="C277" s="53"/>
      <c r="D277" s="53"/>
      <c r="E277" s="53"/>
    </row>
    <row r="278" spans="3:5" s="52" customFormat="1">
      <c r="C278" s="53"/>
      <c r="D278" s="53"/>
      <c r="E278" s="53"/>
    </row>
    <row r="279" spans="3:5" s="52" customFormat="1">
      <c r="C279" s="53"/>
      <c r="D279" s="53"/>
      <c r="E279" s="53"/>
    </row>
    <row r="280" spans="3:5" s="52" customFormat="1">
      <c r="C280" s="53"/>
      <c r="D280" s="53"/>
      <c r="E280" s="53"/>
    </row>
    <row r="281" spans="3:5" s="52" customFormat="1">
      <c r="C281" s="53"/>
      <c r="D281" s="53"/>
      <c r="E281" s="53"/>
    </row>
    <row r="282" spans="3:5" s="52" customFormat="1">
      <c r="C282" s="53"/>
      <c r="D282" s="53"/>
      <c r="E282" s="53"/>
    </row>
    <row r="283" spans="3:5" s="52" customFormat="1">
      <c r="C283" s="53"/>
      <c r="D283" s="53"/>
      <c r="E283" s="53"/>
    </row>
    <row r="284" spans="3:5" s="52" customFormat="1">
      <c r="C284" s="53"/>
      <c r="D284" s="53"/>
      <c r="E284" s="53"/>
    </row>
    <row r="285" spans="3:5" s="52" customFormat="1">
      <c r="C285" s="53"/>
      <c r="D285" s="53"/>
      <c r="E285" s="53"/>
    </row>
    <row r="286" spans="3:5" s="52" customFormat="1">
      <c r="C286" s="53"/>
      <c r="D286" s="53"/>
      <c r="E286" s="53"/>
    </row>
    <row r="287" spans="3:5" s="52" customFormat="1">
      <c r="C287" s="53"/>
      <c r="D287" s="53"/>
      <c r="E287" s="53"/>
    </row>
    <row r="288" spans="3:5" s="52" customFormat="1">
      <c r="C288" s="53"/>
      <c r="D288" s="53"/>
      <c r="E288" s="53"/>
    </row>
    <row r="289" spans="3:5" s="52" customFormat="1">
      <c r="C289" s="53"/>
      <c r="D289" s="53"/>
      <c r="E289" s="53"/>
    </row>
    <row r="290" spans="3:5" s="52" customFormat="1">
      <c r="C290" s="53"/>
      <c r="D290" s="53"/>
      <c r="E290" s="53"/>
    </row>
    <row r="291" spans="3:5" s="52" customFormat="1">
      <c r="C291" s="53"/>
      <c r="D291" s="53"/>
      <c r="E291" s="53"/>
    </row>
    <row r="292" spans="3:5" s="52" customFormat="1">
      <c r="C292" s="53"/>
      <c r="D292" s="53"/>
      <c r="E292" s="53"/>
    </row>
    <row r="293" spans="3:5" s="52" customFormat="1">
      <c r="C293" s="53"/>
      <c r="D293" s="53"/>
      <c r="E293" s="53"/>
    </row>
    <row r="294" spans="3:5" s="52" customFormat="1">
      <c r="C294" s="53"/>
      <c r="D294" s="53"/>
      <c r="E294" s="53"/>
    </row>
    <row r="295" spans="3:5" s="52" customFormat="1">
      <c r="C295" s="53"/>
      <c r="D295" s="53"/>
      <c r="E295" s="53"/>
    </row>
    <row r="296" spans="3:5" s="52" customFormat="1">
      <c r="C296" s="53"/>
      <c r="D296" s="53"/>
      <c r="E296" s="53"/>
    </row>
    <row r="297" spans="3:5" s="52" customFormat="1">
      <c r="C297" s="53"/>
      <c r="D297" s="53"/>
      <c r="E297" s="53"/>
    </row>
    <row r="298" spans="3:5" s="52" customFormat="1">
      <c r="C298" s="53"/>
      <c r="D298" s="53"/>
      <c r="E298" s="53"/>
    </row>
    <row r="299" spans="3:5" s="52" customFormat="1">
      <c r="C299" s="53"/>
      <c r="D299" s="53"/>
      <c r="E299" s="53"/>
    </row>
    <row r="300" spans="3:5" s="52" customFormat="1">
      <c r="C300" s="53"/>
      <c r="D300" s="53"/>
      <c r="E300" s="53"/>
    </row>
    <row r="301" spans="3:5" s="52" customFormat="1">
      <c r="C301" s="53"/>
      <c r="D301" s="53"/>
      <c r="E301" s="53"/>
    </row>
    <row r="302" spans="3:5" s="52" customFormat="1">
      <c r="C302" s="53"/>
      <c r="D302" s="53"/>
      <c r="E302" s="53"/>
    </row>
    <row r="303" spans="3:5" s="52" customFormat="1">
      <c r="C303" s="53"/>
      <c r="D303" s="53"/>
      <c r="E303" s="53"/>
    </row>
    <row r="304" spans="3:5" s="52" customFormat="1">
      <c r="C304" s="53"/>
      <c r="D304" s="53"/>
      <c r="E304" s="53"/>
    </row>
    <row r="305" spans="3:5" s="52" customFormat="1">
      <c r="C305" s="53"/>
      <c r="D305" s="53"/>
      <c r="E305" s="53"/>
    </row>
    <row r="306" spans="3:5" s="52" customFormat="1">
      <c r="C306" s="53"/>
      <c r="D306" s="53"/>
      <c r="E306" s="53"/>
    </row>
    <row r="307" spans="3:5" s="52" customFormat="1">
      <c r="C307" s="53"/>
      <c r="D307" s="53"/>
      <c r="E307" s="53"/>
    </row>
    <row r="308" spans="3:5" s="52" customFormat="1">
      <c r="C308" s="53"/>
      <c r="D308" s="53"/>
      <c r="E308" s="53"/>
    </row>
    <row r="309" spans="3:5" s="52" customFormat="1">
      <c r="C309" s="53"/>
      <c r="D309" s="53"/>
      <c r="E309" s="53"/>
    </row>
    <row r="310" spans="3:5" s="52" customFormat="1">
      <c r="C310" s="53"/>
      <c r="D310" s="53"/>
      <c r="E310" s="53"/>
    </row>
    <row r="311" spans="3:5" s="52" customFormat="1">
      <c r="C311" s="53"/>
      <c r="D311" s="53"/>
      <c r="E311" s="53"/>
    </row>
    <row r="312" spans="3:5" s="52" customFormat="1">
      <c r="C312" s="53"/>
      <c r="D312" s="53"/>
      <c r="E312" s="53"/>
    </row>
    <row r="313" spans="3:5" s="52" customFormat="1">
      <c r="C313" s="53"/>
      <c r="D313" s="53"/>
      <c r="E313" s="53"/>
    </row>
    <row r="314" spans="3:5" s="52" customFormat="1">
      <c r="C314" s="53"/>
      <c r="D314" s="53"/>
      <c r="E314" s="53"/>
    </row>
    <row r="315" spans="3:5" s="52" customFormat="1">
      <c r="C315" s="53"/>
      <c r="D315" s="53"/>
      <c r="E315" s="53"/>
    </row>
    <row r="316" spans="3:5" s="52" customFormat="1">
      <c r="C316" s="53"/>
      <c r="D316" s="53"/>
      <c r="E316" s="53"/>
    </row>
    <row r="317" spans="3:5" s="52" customFormat="1">
      <c r="C317" s="53"/>
      <c r="D317" s="53"/>
      <c r="E317" s="53"/>
    </row>
    <row r="318" spans="3:5" s="52" customFormat="1">
      <c r="C318" s="53"/>
      <c r="D318" s="53"/>
      <c r="E318" s="53"/>
    </row>
    <row r="319" spans="3:5" s="52" customFormat="1">
      <c r="C319" s="53"/>
      <c r="D319" s="53"/>
      <c r="E319" s="53"/>
    </row>
    <row r="320" spans="3:5" s="52" customFormat="1">
      <c r="C320" s="53"/>
      <c r="D320" s="53"/>
      <c r="E320" s="53"/>
    </row>
    <row r="321" spans="3:5" s="52" customFormat="1">
      <c r="C321" s="53"/>
      <c r="D321" s="53"/>
      <c r="E321" s="53"/>
    </row>
    <row r="322" spans="3:5" s="52" customFormat="1">
      <c r="C322" s="53"/>
      <c r="D322" s="53"/>
      <c r="E322" s="53"/>
    </row>
    <row r="323" spans="3:5" s="52" customFormat="1">
      <c r="C323" s="53"/>
      <c r="D323" s="53"/>
      <c r="E323" s="53"/>
    </row>
    <row r="324" spans="3:5" s="52" customFormat="1">
      <c r="C324" s="53"/>
      <c r="D324" s="53"/>
      <c r="E324" s="53"/>
    </row>
    <row r="325" spans="3:5" s="52" customFormat="1">
      <c r="C325" s="53"/>
      <c r="D325" s="53"/>
      <c r="E325" s="53"/>
    </row>
    <row r="326" spans="3:5" s="52" customFormat="1">
      <c r="C326" s="53"/>
      <c r="D326" s="53"/>
      <c r="E326" s="53"/>
    </row>
    <row r="327" spans="3:5" s="52" customFormat="1">
      <c r="C327" s="53"/>
      <c r="D327" s="53"/>
      <c r="E327" s="53"/>
    </row>
    <row r="328" spans="3:5" s="52" customFormat="1">
      <c r="C328" s="53"/>
      <c r="D328" s="53"/>
      <c r="E328" s="53"/>
    </row>
    <row r="329" spans="3:5" s="52" customFormat="1">
      <c r="C329" s="53"/>
      <c r="D329" s="53"/>
      <c r="E329" s="53"/>
    </row>
    <row r="330" spans="3:5" s="52" customFormat="1">
      <c r="C330" s="53"/>
      <c r="D330" s="53"/>
      <c r="E330" s="53"/>
    </row>
    <row r="331" spans="3:5" s="52" customFormat="1">
      <c r="C331" s="53"/>
      <c r="D331" s="53"/>
      <c r="E331" s="53"/>
    </row>
    <row r="332" spans="3:5" s="52" customFormat="1">
      <c r="C332" s="53"/>
      <c r="D332" s="53"/>
      <c r="E332" s="53"/>
    </row>
    <row r="333" spans="3:5" s="52" customFormat="1">
      <c r="C333" s="53"/>
      <c r="D333" s="53"/>
      <c r="E333" s="53"/>
    </row>
    <row r="334" spans="3:5" s="52" customFormat="1">
      <c r="C334" s="53"/>
      <c r="D334" s="53"/>
      <c r="E334" s="53"/>
    </row>
    <row r="335" spans="3:5" s="52" customFormat="1">
      <c r="C335" s="53"/>
      <c r="D335" s="53"/>
      <c r="E335" s="53"/>
    </row>
    <row r="336" spans="3:5" s="52" customFormat="1">
      <c r="C336" s="53"/>
      <c r="D336" s="53"/>
      <c r="E336" s="53"/>
    </row>
    <row r="337" spans="3:5" s="52" customFormat="1">
      <c r="C337" s="53"/>
      <c r="D337" s="53"/>
      <c r="E337" s="53"/>
    </row>
    <row r="338" spans="3:5" s="52" customFormat="1">
      <c r="C338" s="53"/>
      <c r="D338" s="53"/>
      <c r="E338" s="53"/>
    </row>
    <row r="339" spans="3:5" s="52" customFormat="1">
      <c r="C339" s="53"/>
      <c r="D339" s="53"/>
      <c r="E339" s="53"/>
    </row>
    <row r="340" spans="3:5" s="52" customFormat="1">
      <c r="C340" s="53"/>
      <c r="D340" s="53"/>
      <c r="E340" s="53"/>
    </row>
  </sheetData>
  <mergeCells count="27">
    <mergeCell ref="A56:B56"/>
    <mergeCell ref="D8:N8"/>
    <mergeCell ref="D9:N9"/>
    <mergeCell ref="D10:N10"/>
    <mergeCell ref="A52:B52"/>
    <mergeCell ref="A54:B54"/>
    <mergeCell ref="C47:K47"/>
    <mergeCell ref="C48:K48"/>
    <mergeCell ref="C49:K49"/>
    <mergeCell ref="I15:K15"/>
    <mergeCell ref="A13:G13"/>
    <mergeCell ref="K13:M13"/>
    <mergeCell ref="N13:O13"/>
    <mergeCell ref="L1:P1"/>
    <mergeCell ref="O15:P15"/>
    <mergeCell ref="F17:K17"/>
    <mergeCell ref="L17:P17"/>
    <mergeCell ref="A17:A18"/>
    <mergeCell ref="B17:B18"/>
    <mergeCell ref="C17:C18"/>
    <mergeCell ref="D17:D18"/>
    <mergeCell ref="E17:E18"/>
    <mergeCell ref="D4:N4"/>
    <mergeCell ref="D6:N6"/>
    <mergeCell ref="D7:N7"/>
    <mergeCell ref="D2:I2"/>
    <mergeCell ref="D3:N3"/>
  </mergeCells>
  <printOptions horizontalCentered="1"/>
  <pageMargins left="0.47244094488188981" right="0.43307086614173229" top="0.74803149606299213" bottom="0.6692913385826772" header="0.51181102362204722" footer="0.43307086614173229"/>
  <pageSetup paperSize="9" scale="86" fitToHeight="0" orientation="landscape" r:id="rId1"/>
  <headerFooter alignWithMargins="0">
    <oddFooter>&amp;R&amp;P lapa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347"/>
  <sheetViews>
    <sheetView topLeftCell="A40" zoomScale="80" zoomScaleNormal="80" zoomScaleSheetLayoutView="85" workbookViewId="0">
      <selection activeCell="C50" sqref="C50:E50"/>
    </sheetView>
  </sheetViews>
  <sheetFormatPr defaultColWidth="9.140625" defaultRowHeight="12.75"/>
  <cols>
    <col min="1" max="1" width="4.140625" style="60" customWidth="1"/>
    <col min="2" max="2" width="15.28515625" style="100" customWidth="1"/>
    <col min="3" max="3" width="36.28515625" style="107" customWidth="1"/>
    <col min="4" max="4" width="5.85546875" style="107" customWidth="1"/>
    <col min="5" max="5" width="7.85546875" style="107" customWidth="1"/>
    <col min="6" max="6" width="6.85546875" style="100" customWidth="1"/>
    <col min="7" max="7" width="5.7109375" style="60" customWidth="1"/>
    <col min="8" max="8" width="7.28515625" style="60" customWidth="1"/>
    <col min="9" max="9" width="6.7109375" style="60" customWidth="1"/>
    <col min="10" max="10" width="7.42578125" style="60" customWidth="1"/>
    <col min="11" max="11" width="7" style="60" customWidth="1"/>
    <col min="12" max="15" width="8.42578125" style="60" customWidth="1"/>
    <col min="16" max="16" width="9.7109375" style="60" customWidth="1"/>
    <col min="17" max="16384" width="9.140625" style="60"/>
  </cols>
  <sheetData>
    <row r="1" spans="1:16" s="52" customFormat="1" ht="18" customHeight="1">
      <c r="C1" s="53"/>
      <c r="D1" s="53"/>
      <c r="E1" s="53"/>
      <c r="L1" s="350" t="s">
        <v>82</v>
      </c>
      <c r="M1" s="350"/>
      <c r="N1" s="350"/>
      <c r="O1" s="350"/>
      <c r="P1" s="350"/>
    </row>
    <row r="2" spans="1:16" s="52" customFormat="1" ht="12.75" customHeight="1">
      <c r="C2" s="53"/>
      <c r="D2" s="359" t="s">
        <v>83</v>
      </c>
      <c r="E2" s="359"/>
      <c r="F2" s="359"/>
      <c r="G2" s="359"/>
      <c r="H2" s="359"/>
      <c r="I2" s="359"/>
      <c r="J2" s="54" t="s">
        <v>58</v>
      </c>
    </row>
    <row r="3" spans="1:16" s="52" customFormat="1" ht="12.75" customHeight="1">
      <c r="C3" s="55"/>
      <c r="D3" s="360" t="str">
        <f>KOPS!D22</f>
        <v>DEMONTĀŽA</v>
      </c>
      <c r="E3" s="360"/>
      <c r="F3" s="360"/>
      <c r="G3" s="360"/>
      <c r="H3" s="360"/>
      <c r="I3" s="360"/>
      <c r="J3" s="360"/>
      <c r="K3" s="360"/>
      <c r="L3" s="360"/>
      <c r="M3" s="360"/>
      <c r="N3" s="360"/>
    </row>
    <row r="4" spans="1:16" s="52" customFormat="1" ht="12.75" customHeight="1">
      <c r="C4" s="55"/>
      <c r="D4" s="357" t="s">
        <v>36</v>
      </c>
      <c r="E4" s="357"/>
      <c r="F4" s="357"/>
      <c r="G4" s="357"/>
      <c r="H4" s="357"/>
      <c r="I4" s="357"/>
      <c r="J4" s="357"/>
      <c r="K4" s="357"/>
      <c r="L4" s="357"/>
      <c r="M4" s="357"/>
      <c r="N4" s="357"/>
    </row>
    <row r="5" spans="1:16" s="52" customFormat="1" ht="12.75" customHeight="1"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6" s="52" customFormat="1" ht="12.75" customHeight="1">
      <c r="A6" s="247"/>
      <c r="B6" s="247"/>
      <c r="C6" s="249" t="s">
        <v>38</v>
      </c>
      <c r="D6" s="358" t="str">
        <f>KOPS!D6</f>
        <v>JAUNMĀRUPES PAMATSKOLAS BASEINA JUMTA PĀRBŪVE</v>
      </c>
      <c r="E6" s="358"/>
      <c r="F6" s="358"/>
      <c r="G6" s="358"/>
      <c r="H6" s="358"/>
      <c r="I6" s="358"/>
      <c r="J6" s="358"/>
      <c r="K6" s="358"/>
      <c r="L6" s="358"/>
      <c r="M6" s="358"/>
      <c r="N6" s="358"/>
    </row>
    <row r="7" spans="1:16" s="52" customFormat="1" ht="12.75" customHeight="1">
      <c r="A7" s="247"/>
      <c r="B7" s="247"/>
      <c r="C7" s="249" t="s">
        <v>37</v>
      </c>
      <c r="D7" s="358" t="str">
        <f>KOPS!D7</f>
        <v>JAUNMĀRUPES PAMATSKOLAS BASEINA JUMTA PĀRBŪVE</v>
      </c>
      <c r="E7" s="358"/>
      <c r="F7" s="358"/>
      <c r="G7" s="358"/>
      <c r="H7" s="358"/>
      <c r="I7" s="358"/>
      <c r="J7" s="358"/>
      <c r="K7" s="358"/>
      <c r="L7" s="358"/>
      <c r="M7" s="358"/>
      <c r="N7" s="358"/>
    </row>
    <row r="8" spans="1:16" s="52" customFormat="1" ht="12.75" customHeight="1">
      <c r="A8" s="247"/>
      <c r="B8" s="247"/>
      <c r="C8" s="249" t="s">
        <v>39</v>
      </c>
      <c r="D8" s="358" t="str">
        <f>KOPS!D8</f>
        <v>MĀRUPES NOVADS, MĀRUPE, MAZCENU ALEJA 4A</v>
      </c>
      <c r="E8" s="358"/>
      <c r="F8" s="358"/>
      <c r="G8" s="358"/>
      <c r="H8" s="358"/>
      <c r="I8" s="358"/>
      <c r="J8" s="358"/>
      <c r="K8" s="358"/>
      <c r="L8" s="358"/>
      <c r="M8" s="358"/>
      <c r="N8" s="358"/>
    </row>
    <row r="9" spans="1:16" s="52" customFormat="1" ht="12.75" customHeight="1">
      <c r="A9" s="247"/>
      <c r="B9" s="247"/>
      <c r="C9" s="249" t="s">
        <v>40</v>
      </c>
      <c r="D9" s="358" t="str">
        <f>KOPS!D9</f>
        <v>MĀRUPES NOVADA DOME</v>
      </c>
      <c r="E9" s="358"/>
      <c r="F9" s="358"/>
      <c r="G9" s="358"/>
      <c r="H9" s="358"/>
      <c r="I9" s="358"/>
      <c r="J9" s="358"/>
      <c r="K9" s="358"/>
      <c r="L9" s="358"/>
      <c r="M9" s="358"/>
      <c r="N9" s="358"/>
    </row>
    <row r="10" spans="1:16" s="52" customFormat="1" ht="12.75" customHeight="1">
      <c r="A10" s="247"/>
      <c r="B10" s="247"/>
      <c r="C10" s="249" t="s">
        <v>41</v>
      </c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</row>
    <row r="11" spans="1:16" s="52" customFormat="1">
      <c r="A11" s="247"/>
      <c r="B11" s="247"/>
      <c r="C11" s="249" t="s">
        <v>42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</row>
    <row r="12" spans="1:16" s="52" customFormat="1">
      <c r="A12" s="5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1:16" s="52" customFormat="1">
      <c r="A13" s="367" t="str">
        <f>BS!A13</f>
        <v>Tāme sastādīta 2017. gada tirgus cenās.</v>
      </c>
      <c r="B13" s="367"/>
      <c r="C13" s="367"/>
      <c r="D13" s="367"/>
      <c r="E13" s="367"/>
      <c r="F13" s="367"/>
      <c r="G13" s="367"/>
      <c r="H13" s="57"/>
      <c r="I13" s="57"/>
      <c r="J13" s="57"/>
      <c r="K13" s="358" t="s">
        <v>84</v>
      </c>
      <c r="L13" s="358"/>
      <c r="M13" s="358"/>
      <c r="N13" s="368">
        <f>P54</f>
        <v>0</v>
      </c>
      <c r="O13" s="358"/>
      <c r="P13" s="58" t="s">
        <v>85</v>
      </c>
    </row>
    <row r="14" spans="1:16" s="52" customFormat="1">
      <c r="A14" s="56"/>
      <c r="B14" s="56"/>
      <c r="C14" s="56"/>
      <c r="D14" s="56"/>
      <c r="E14" s="56"/>
      <c r="F14" s="56"/>
      <c r="G14" s="56"/>
      <c r="H14" s="57"/>
      <c r="I14" s="57"/>
      <c r="J14" s="57"/>
      <c r="K14" s="57"/>
      <c r="L14" s="57"/>
      <c r="M14" s="57"/>
      <c r="N14" s="59"/>
      <c r="O14" s="57"/>
      <c r="P14" s="58"/>
    </row>
    <row r="15" spans="1:16">
      <c r="B15" s="60"/>
      <c r="C15" s="60"/>
      <c r="D15" s="60"/>
      <c r="E15" s="60"/>
      <c r="F15" s="60"/>
      <c r="I15" s="366" t="s">
        <v>86</v>
      </c>
      <c r="J15" s="366"/>
      <c r="K15" s="366"/>
      <c r="L15" s="61" t="str">
        <f>BS!L15</f>
        <v xml:space="preserve">2017.gada </v>
      </c>
      <c r="M15" s="62"/>
      <c r="N15" s="62"/>
      <c r="O15" s="351"/>
      <c r="P15" s="351"/>
    </row>
    <row r="16" spans="1:16" ht="13.5" thickBot="1">
      <c r="B16" s="60"/>
      <c r="C16" s="60"/>
      <c r="D16" s="60"/>
      <c r="E16" s="60"/>
      <c r="F16" s="60"/>
      <c r="I16" s="64"/>
      <c r="J16" s="64"/>
      <c r="K16" s="64"/>
      <c r="L16" s="62"/>
      <c r="M16" s="62"/>
      <c r="N16" s="62"/>
      <c r="O16" s="61"/>
      <c r="P16" s="61"/>
    </row>
    <row r="17" spans="1:23" s="65" customFormat="1" ht="13.5" thickBot="1">
      <c r="A17" s="353" t="s">
        <v>44</v>
      </c>
      <c r="B17" s="353" t="s">
        <v>87</v>
      </c>
      <c r="C17" s="355" t="s">
        <v>88</v>
      </c>
      <c r="D17" s="353" t="s">
        <v>89</v>
      </c>
      <c r="E17" s="353" t="s">
        <v>90</v>
      </c>
      <c r="F17" s="352" t="s">
        <v>91</v>
      </c>
      <c r="G17" s="352"/>
      <c r="H17" s="352"/>
      <c r="I17" s="352"/>
      <c r="J17" s="352"/>
      <c r="K17" s="352"/>
      <c r="L17" s="352" t="s">
        <v>92</v>
      </c>
      <c r="M17" s="352"/>
      <c r="N17" s="352"/>
      <c r="O17" s="352"/>
      <c r="P17" s="352"/>
    </row>
    <row r="18" spans="1:23" s="65" customFormat="1" ht="69.75" thickBot="1">
      <c r="A18" s="354"/>
      <c r="B18" s="354"/>
      <c r="C18" s="356"/>
      <c r="D18" s="354"/>
      <c r="E18" s="354"/>
      <c r="F18" s="66" t="s">
        <v>93</v>
      </c>
      <c r="G18" s="67" t="s">
        <v>94</v>
      </c>
      <c r="H18" s="67" t="s">
        <v>51</v>
      </c>
      <c r="I18" s="67" t="s">
        <v>52</v>
      </c>
      <c r="J18" s="67" t="s">
        <v>53</v>
      </c>
      <c r="K18" s="66" t="s">
        <v>95</v>
      </c>
      <c r="L18" s="67" t="s">
        <v>96</v>
      </c>
      <c r="M18" s="67" t="s">
        <v>51</v>
      </c>
      <c r="N18" s="67" t="s">
        <v>52</v>
      </c>
      <c r="O18" s="67" t="s">
        <v>53</v>
      </c>
      <c r="P18" s="67" t="s">
        <v>97</v>
      </c>
    </row>
    <row r="19" spans="1:23" s="65" customFormat="1" ht="13.5" thickBot="1">
      <c r="A19" s="68" t="s">
        <v>98</v>
      </c>
      <c r="B19" s="69" t="s">
        <v>99</v>
      </c>
      <c r="C19" s="70">
        <v>3</v>
      </c>
      <c r="D19" s="71">
        <v>4</v>
      </c>
      <c r="E19" s="70">
        <v>5</v>
      </c>
      <c r="F19" s="71">
        <v>6</v>
      </c>
      <c r="G19" s="70">
        <v>7</v>
      </c>
      <c r="H19" s="70">
        <v>8</v>
      </c>
      <c r="I19" s="71">
        <v>9</v>
      </c>
      <c r="J19" s="71">
        <v>10</v>
      </c>
      <c r="K19" s="70">
        <v>11</v>
      </c>
      <c r="L19" s="70">
        <v>12</v>
      </c>
      <c r="M19" s="70">
        <v>13</v>
      </c>
      <c r="N19" s="71">
        <v>14</v>
      </c>
      <c r="O19" s="71">
        <v>15</v>
      </c>
      <c r="P19" s="72">
        <v>16</v>
      </c>
    </row>
    <row r="20" spans="1:23">
      <c r="A20" s="109"/>
      <c r="B20" s="110"/>
      <c r="C20" s="111" t="s">
        <v>104</v>
      </c>
      <c r="D20" s="112"/>
      <c r="E20" s="113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5"/>
      <c r="R20" s="98"/>
      <c r="S20" s="98"/>
    </row>
    <row r="21" spans="1:23" s="91" customFormat="1" ht="16.5" customHeight="1">
      <c r="A21" s="74">
        <v>1</v>
      </c>
      <c r="B21" s="75"/>
      <c r="C21" s="178" t="s">
        <v>15</v>
      </c>
      <c r="D21" s="87"/>
      <c r="E21" s="88"/>
      <c r="F21" s="79"/>
      <c r="G21" s="79"/>
      <c r="H21" s="80"/>
      <c r="I21" s="92"/>
      <c r="J21" s="93"/>
      <c r="K21" s="81"/>
      <c r="L21" s="79"/>
      <c r="M21" s="79"/>
      <c r="N21" s="79"/>
      <c r="O21" s="79"/>
      <c r="P21" s="82"/>
      <c r="Q21" s="89"/>
      <c r="R21" s="73"/>
      <c r="S21" s="90"/>
      <c r="T21" s="90"/>
      <c r="U21" s="90"/>
      <c r="V21" s="90"/>
      <c r="W21" s="90"/>
    </row>
    <row r="22" spans="1:23" s="91" customFormat="1" ht="16.5" customHeight="1">
      <c r="A22" s="74">
        <v>2</v>
      </c>
      <c r="B22" s="75"/>
      <c r="C22" s="86" t="s">
        <v>16</v>
      </c>
      <c r="D22" s="87" t="s">
        <v>12</v>
      </c>
      <c r="E22" s="88">
        <v>24</v>
      </c>
      <c r="F22" s="79"/>
      <c r="G22" s="79"/>
      <c r="H22" s="80"/>
      <c r="I22" s="92"/>
      <c r="J22" s="93"/>
      <c r="K22" s="81"/>
      <c r="L22" s="79"/>
      <c r="M22" s="79"/>
      <c r="N22" s="79"/>
      <c r="O22" s="79"/>
      <c r="P22" s="82"/>
      <c r="Q22" s="89"/>
      <c r="R22" s="73"/>
      <c r="S22" s="90"/>
      <c r="T22" s="90"/>
      <c r="U22" s="90"/>
      <c r="V22" s="90"/>
      <c r="W22" s="90"/>
    </row>
    <row r="23" spans="1:23" s="91" customFormat="1" ht="16.5" customHeight="1">
      <c r="A23" s="74">
        <v>3</v>
      </c>
      <c r="B23" s="75"/>
      <c r="C23" s="86" t="s">
        <v>17</v>
      </c>
      <c r="D23" s="87" t="s">
        <v>13</v>
      </c>
      <c r="E23" s="88">
        <v>35.07</v>
      </c>
      <c r="F23" s="79"/>
      <c r="G23" s="79"/>
      <c r="H23" s="80"/>
      <c r="I23" s="92"/>
      <c r="J23" s="93"/>
      <c r="K23" s="81"/>
      <c r="L23" s="79"/>
      <c r="M23" s="79"/>
      <c r="N23" s="79"/>
      <c r="O23" s="79"/>
      <c r="P23" s="82"/>
      <c r="Q23" s="89"/>
      <c r="R23" s="73"/>
      <c r="S23" s="90"/>
      <c r="T23" s="90"/>
      <c r="U23" s="90"/>
      <c r="V23" s="90"/>
      <c r="W23" s="90"/>
    </row>
    <row r="24" spans="1:23" s="91" customFormat="1" ht="26.25" customHeight="1">
      <c r="A24" s="74">
        <v>4</v>
      </c>
      <c r="B24" s="75"/>
      <c r="C24" s="86" t="s">
        <v>33</v>
      </c>
      <c r="D24" s="87" t="s">
        <v>100</v>
      </c>
      <c r="E24" s="88">
        <v>1</v>
      </c>
      <c r="F24" s="79"/>
      <c r="G24" s="79"/>
      <c r="H24" s="80"/>
      <c r="I24" s="92"/>
      <c r="J24" s="93"/>
      <c r="K24" s="81"/>
      <c r="L24" s="79"/>
      <c r="M24" s="79"/>
      <c r="N24" s="79"/>
      <c r="O24" s="79"/>
      <c r="P24" s="82"/>
      <c r="Q24" s="89"/>
      <c r="R24" s="73"/>
      <c r="S24" s="90"/>
      <c r="T24" s="90"/>
      <c r="U24" s="90"/>
      <c r="V24" s="90"/>
      <c r="W24" s="90"/>
    </row>
    <row r="25" spans="1:23" s="91" customFormat="1" ht="18.75" customHeight="1">
      <c r="A25" s="74"/>
      <c r="B25" s="219"/>
      <c r="C25" s="220"/>
      <c r="D25" s="221"/>
      <c r="E25" s="222"/>
      <c r="F25" s="223"/>
      <c r="G25" s="223"/>
      <c r="H25" s="224"/>
      <c r="I25" s="225"/>
      <c r="J25" s="202"/>
      <c r="K25" s="226"/>
      <c r="L25" s="223"/>
      <c r="M25" s="223"/>
      <c r="N25" s="223"/>
      <c r="O25" s="223"/>
      <c r="P25" s="227"/>
      <c r="Q25" s="89"/>
      <c r="R25" s="73"/>
      <c r="S25" s="90"/>
      <c r="T25" s="90"/>
      <c r="U25" s="90"/>
      <c r="V25" s="90"/>
      <c r="W25" s="90"/>
    </row>
    <row r="26" spans="1:23" ht="29.25" customHeight="1">
      <c r="A26" s="74">
        <v>5</v>
      </c>
      <c r="B26" s="110"/>
      <c r="C26" s="111" t="s">
        <v>230</v>
      </c>
      <c r="D26" s="112"/>
      <c r="E26" s="113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5"/>
      <c r="R26" s="98"/>
      <c r="S26" s="98"/>
    </row>
    <row r="27" spans="1:23">
      <c r="A27" s="74">
        <v>6</v>
      </c>
      <c r="B27" s="110"/>
      <c r="C27" s="140" t="s">
        <v>18</v>
      </c>
      <c r="D27" s="139" t="s">
        <v>12</v>
      </c>
      <c r="E27" s="139">
        <v>7</v>
      </c>
      <c r="F27" s="114"/>
      <c r="G27" s="79"/>
      <c r="H27" s="114"/>
      <c r="I27" s="114"/>
      <c r="J27" s="114"/>
      <c r="K27" s="81"/>
      <c r="L27" s="79"/>
      <c r="M27" s="79"/>
      <c r="N27" s="79"/>
      <c r="O27" s="79"/>
      <c r="P27" s="82"/>
      <c r="R27" s="98"/>
      <c r="S27" s="98"/>
    </row>
    <row r="28" spans="1:23">
      <c r="A28" s="74">
        <v>7</v>
      </c>
      <c r="B28" s="110"/>
      <c r="C28" s="140" t="s">
        <v>19</v>
      </c>
      <c r="D28" s="139" t="s">
        <v>12</v>
      </c>
      <c r="E28" s="139">
        <v>24</v>
      </c>
      <c r="F28" s="114"/>
      <c r="G28" s="79"/>
      <c r="H28" s="114"/>
      <c r="I28" s="114"/>
      <c r="J28" s="114"/>
      <c r="K28" s="81"/>
      <c r="L28" s="79"/>
      <c r="M28" s="79"/>
      <c r="N28" s="79"/>
      <c r="O28" s="79"/>
      <c r="P28" s="82"/>
      <c r="R28" s="98"/>
      <c r="S28" s="98"/>
    </row>
    <row r="29" spans="1:23">
      <c r="A29" s="74">
        <v>8</v>
      </c>
      <c r="B29" s="110"/>
      <c r="C29" s="140" t="s">
        <v>3</v>
      </c>
      <c r="D29" s="139" t="s">
        <v>22</v>
      </c>
      <c r="E29" s="139">
        <v>155.99</v>
      </c>
      <c r="F29" s="114"/>
      <c r="G29" s="79"/>
      <c r="H29" s="114"/>
      <c r="I29" s="114"/>
      <c r="J29" s="114"/>
      <c r="K29" s="81"/>
      <c r="L29" s="79"/>
      <c r="M29" s="79"/>
      <c r="N29" s="79"/>
      <c r="O29" s="79"/>
      <c r="P29" s="82"/>
      <c r="R29" s="98"/>
      <c r="S29" s="98"/>
    </row>
    <row r="30" spans="1:23">
      <c r="A30" s="74">
        <v>9</v>
      </c>
      <c r="B30" s="110"/>
      <c r="C30" s="140" t="s">
        <v>10</v>
      </c>
      <c r="D30" s="139" t="s">
        <v>13</v>
      </c>
      <c r="E30" s="139">
        <v>22.574999999999999</v>
      </c>
      <c r="F30" s="114"/>
      <c r="G30" s="79"/>
      <c r="H30" s="114"/>
      <c r="I30" s="114"/>
      <c r="J30" s="114"/>
      <c r="K30" s="81"/>
      <c r="L30" s="79"/>
      <c r="M30" s="79"/>
      <c r="N30" s="79"/>
      <c r="O30" s="79"/>
      <c r="P30" s="82"/>
      <c r="R30" s="98"/>
      <c r="S30" s="98"/>
    </row>
    <row r="31" spans="1:23">
      <c r="A31" s="74">
        <v>10</v>
      </c>
      <c r="B31" s="110"/>
      <c r="C31" s="140" t="s">
        <v>9</v>
      </c>
      <c r="D31" s="139" t="s">
        <v>232</v>
      </c>
      <c r="E31" s="139">
        <v>11</v>
      </c>
      <c r="F31" s="114"/>
      <c r="G31" s="79"/>
      <c r="H31" s="114"/>
      <c r="I31" s="114"/>
      <c r="J31" s="114"/>
      <c r="K31" s="81"/>
      <c r="L31" s="79"/>
      <c r="M31" s="79"/>
      <c r="N31" s="79"/>
      <c r="O31" s="79"/>
      <c r="P31" s="82"/>
      <c r="R31" s="98"/>
      <c r="S31" s="98"/>
    </row>
    <row r="32" spans="1:23">
      <c r="A32" s="74">
        <v>11</v>
      </c>
      <c r="B32" s="110"/>
      <c r="C32" s="140" t="s">
        <v>7</v>
      </c>
      <c r="D32" s="139" t="s">
        <v>13</v>
      </c>
      <c r="E32" s="139">
        <v>22.05</v>
      </c>
      <c r="F32" s="114"/>
      <c r="G32" s="79"/>
      <c r="H32" s="114"/>
      <c r="I32" s="114"/>
      <c r="J32" s="114"/>
      <c r="K32" s="81"/>
      <c r="L32" s="79"/>
      <c r="M32" s="79"/>
      <c r="N32" s="79"/>
      <c r="O32" s="79"/>
      <c r="P32" s="82"/>
      <c r="R32" s="98"/>
      <c r="S32" s="98"/>
    </row>
    <row r="33" spans="1:19" ht="15" customHeight="1">
      <c r="A33" s="74">
        <v>12</v>
      </c>
      <c r="B33" s="116"/>
      <c r="C33" s="141" t="s">
        <v>231</v>
      </c>
      <c r="D33" s="139" t="s">
        <v>13</v>
      </c>
      <c r="E33" s="139">
        <v>171</v>
      </c>
      <c r="F33" s="118"/>
      <c r="G33" s="79"/>
      <c r="H33" s="118"/>
      <c r="I33" s="118"/>
      <c r="J33" s="118"/>
      <c r="K33" s="81"/>
      <c r="L33" s="79"/>
      <c r="M33" s="79"/>
      <c r="N33" s="79"/>
      <c r="O33" s="79"/>
      <c r="P33" s="82"/>
      <c r="R33" s="98"/>
      <c r="S33" s="98"/>
    </row>
    <row r="34" spans="1:19" ht="18" customHeight="1">
      <c r="A34" s="74"/>
      <c r="B34" s="116"/>
      <c r="C34" s="141"/>
      <c r="D34" s="117"/>
      <c r="E34" s="139"/>
      <c r="F34" s="118"/>
      <c r="G34" s="118"/>
      <c r="H34" s="118"/>
      <c r="I34" s="118"/>
      <c r="J34" s="118"/>
      <c r="K34" s="119"/>
      <c r="L34" s="120"/>
      <c r="M34" s="120"/>
      <c r="N34" s="120"/>
      <c r="O34" s="120"/>
      <c r="P34" s="121"/>
      <c r="R34" s="98"/>
      <c r="S34" s="98"/>
    </row>
    <row r="35" spans="1:19" ht="30.75" customHeight="1">
      <c r="A35" s="74">
        <v>13</v>
      </c>
      <c r="B35" s="116"/>
      <c r="C35" s="142" t="s">
        <v>228</v>
      </c>
      <c r="D35" s="117"/>
      <c r="E35" s="139"/>
      <c r="F35" s="118"/>
      <c r="G35" s="118"/>
      <c r="H35" s="118"/>
      <c r="I35" s="118"/>
      <c r="J35" s="118"/>
      <c r="K35" s="119"/>
      <c r="L35" s="120"/>
      <c r="M35" s="120"/>
      <c r="N35" s="120"/>
      <c r="O35" s="120"/>
      <c r="P35" s="121"/>
      <c r="R35" s="98"/>
      <c r="S35" s="98"/>
    </row>
    <row r="36" spans="1:19" ht="15" customHeight="1">
      <c r="A36" s="74">
        <v>14</v>
      </c>
      <c r="B36" s="116"/>
      <c r="C36" s="141" t="s">
        <v>2</v>
      </c>
      <c r="D36" s="117" t="s">
        <v>1</v>
      </c>
      <c r="E36" s="139">
        <v>35.500499999999995</v>
      </c>
      <c r="F36" s="118"/>
      <c r="G36" s="79"/>
      <c r="H36" s="118"/>
      <c r="I36" s="118"/>
      <c r="J36" s="118"/>
      <c r="K36" s="81"/>
      <c r="L36" s="79"/>
      <c r="M36" s="79"/>
      <c r="N36" s="79"/>
      <c r="O36" s="79"/>
      <c r="P36" s="82"/>
      <c r="R36" s="98"/>
      <c r="S36" s="98"/>
    </row>
    <row r="37" spans="1:19" ht="15" customHeight="1">
      <c r="A37" s="74">
        <v>15</v>
      </c>
      <c r="B37" s="116"/>
      <c r="C37" s="141" t="s">
        <v>11</v>
      </c>
      <c r="D37" s="117" t="s">
        <v>12</v>
      </c>
      <c r="E37" s="139">
        <v>2</v>
      </c>
      <c r="F37" s="118"/>
      <c r="G37" s="79"/>
      <c r="H37" s="118"/>
      <c r="I37" s="118"/>
      <c r="J37" s="118"/>
      <c r="K37" s="81"/>
      <c r="L37" s="79"/>
      <c r="M37" s="79"/>
      <c r="N37" s="79"/>
      <c r="O37" s="79"/>
      <c r="P37" s="82"/>
      <c r="R37" s="98"/>
      <c r="S37" s="98"/>
    </row>
    <row r="38" spans="1:19" ht="15" customHeight="1">
      <c r="A38" s="74">
        <v>16</v>
      </c>
      <c r="B38" s="116"/>
      <c r="C38" s="141" t="s">
        <v>4</v>
      </c>
      <c r="D38" s="117" t="s">
        <v>12</v>
      </c>
      <c r="E38" s="139">
        <v>4</v>
      </c>
      <c r="F38" s="118"/>
      <c r="G38" s="79"/>
      <c r="H38" s="118"/>
      <c r="I38" s="118"/>
      <c r="J38" s="118"/>
      <c r="K38" s="81"/>
      <c r="L38" s="79"/>
      <c r="M38" s="79"/>
      <c r="N38" s="79"/>
      <c r="O38" s="79"/>
      <c r="P38" s="82"/>
      <c r="R38" s="98"/>
      <c r="S38" s="98"/>
    </row>
    <row r="39" spans="1:19" ht="15" customHeight="1">
      <c r="A39" s="74"/>
      <c r="B39" s="116"/>
      <c r="C39" s="142" t="s">
        <v>20</v>
      </c>
      <c r="D39" s="117"/>
      <c r="E39" s="139"/>
      <c r="F39" s="118"/>
      <c r="G39" s="118"/>
      <c r="H39" s="118"/>
      <c r="I39" s="118"/>
      <c r="J39" s="118"/>
      <c r="K39" s="119"/>
      <c r="L39" s="120"/>
      <c r="M39" s="120"/>
      <c r="N39" s="120"/>
      <c r="O39" s="120"/>
      <c r="P39" s="121"/>
      <c r="R39" s="98"/>
      <c r="S39" s="98"/>
    </row>
    <row r="40" spans="1:19" ht="15" customHeight="1">
      <c r="A40" s="74">
        <v>17</v>
      </c>
      <c r="B40" s="116"/>
      <c r="C40" s="141" t="s">
        <v>21</v>
      </c>
      <c r="D40" s="251" t="s">
        <v>1</v>
      </c>
      <c r="E40" s="139">
        <v>28.35</v>
      </c>
      <c r="F40" s="118"/>
      <c r="G40" s="79"/>
      <c r="H40" s="118"/>
      <c r="I40" s="118"/>
      <c r="J40" s="118"/>
      <c r="K40" s="81"/>
      <c r="L40" s="79"/>
      <c r="M40" s="79"/>
      <c r="N40" s="79"/>
      <c r="O40" s="79"/>
      <c r="P40" s="82"/>
      <c r="R40" s="98"/>
      <c r="S40" s="98"/>
    </row>
    <row r="41" spans="1:19" ht="15" customHeight="1">
      <c r="A41" s="74"/>
      <c r="B41" s="116"/>
      <c r="C41" s="141"/>
      <c r="D41" s="117"/>
      <c r="E41" s="139"/>
      <c r="F41" s="118"/>
      <c r="G41" s="118"/>
      <c r="H41" s="118"/>
      <c r="I41" s="118"/>
      <c r="J41" s="118"/>
      <c r="K41" s="119"/>
      <c r="L41" s="120"/>
      <c r="M41" s="120"/>
      <c r="N41" s="120"/>
      <c r="O41" s="120"/>
      <c r="P41" s="121"/>
      <c r="R41" s="98"/>
      <c r="S41" s="98"/>
    </row>
    <row r="42" spans="1:19" ht="24.75" customHeight="1">
      <c r="A42" s="74"/>
      <c r="B42" s="116"/>
      <c r="C42" s="142" t="s">
        <v>229</v>
      </c>
      <c r="D42" s="117"/>
      <c r="E42" s="139"/>
      <c r="F42" s="118"/>
      <c r="G42" s="118"/>
      <c r="H42" s="118"/>
      <c r="I42" s="118"/>
      <c r="J42" s="118"/>
      <c r="K42" s="119"/>
      <c r="L42" s="120"/>
      <c r="M42" s="120"/>
      <c r="N42" s="120"/>
      <c r="O42" s="120"/>
      <c r="P42" s="121"/>
      <c r="R42" s="98"/>
      <c r="S42" s="98"/>
    </row>
    <row r="43" spans="1:19" ht="15" customHeight="1">
      <c r="A43" s="74">
        <v>18</v>
      </c>
      <c r="B43" s="116"/>
      <c r="C43" s="141" t="s">
        <v>183</v>
      </c>
      <c r="D43" s="117" t="s">
        <v>12</v>
      </c>
      <c r="E43" s="139">
        <v>4</v>
      </c>
      <c r="F43" s="118"/>
      <c r="G43" s="79"/>
      <c r="H43" s="118"/>
      <c r="I43" s="118"/>
      <c r="J43" s="118"/>
      <c r="K43" s="81"/>
      <c r="L43" s="79"/>
      <c r="M43" s="79"/>
      <c r="N43" s="79"/>
      <c r="O43" s="79"/>
      <c r="P43" s="82"/>
      <c r="R43" s="98"/>
      <c r="S43" s="98"/>
    </row>
    <row r="44" spans="1:19" ht="15" customHeight="1">
      <c r="A44" s="74">
        <v>19</v>
      </c>
      <c r="B44" s="116"/>
      <c r="C44" s="141" t="s">
        <v>184</v>
      </c>
      <c r="D44" s="117" t="s">
        <v>12</v>
      </c>
      <c r="E44" s="139">
        <v>1</v>
      </c>
      <c r="F44" s="118"/>
      <c r="G44" s="79"/>
      <c r="H44" s="118"/>
      <c r="I44" s="118"/>
      <c r="J44" s="118"/>
      <c r="K44" s="81"/>
      <c r="L44" s="79"/>
      <c r="M44" s="79"/>
      <c r="N44" s="79"/>
      <c r="O44" s="79"/>
      <c r="P44" s="82"/>
      <c r="R44" s="98"/>
      <c r="S44" s="98"/>
    </row>
    <row r="45" spans="1:19" ht="15" customHeight="1">
      <c r="A45" s="74">
        <v>20</v>
      </c>
      <c r="B45" s="116"/>
      <c r="C45" s="141" t="s">
        <v>185</v>
      </c>
      <c r="D45" s="117" t="s">
        <v>12</v>
      </c>
      <c r="E45" s="139">
        <v>1</v>
      </c>
      <c r="F45" s="118"/>
      <c r="G45" s="79"/>
      <c r="H45" s="118"/>
      <c r="I45" s="118"/>
      <c r="J45" s="118"/>
      <c r="K45" s="81"/>
      <c r="L45" s="79"/>
      <c r="M45" s="79"/>
      <c r="N45" s="79"/>
      <c r="O45" s="79"/>
      <c r="P45" s="82"/>
      <c r="R45" s="98"/>
      <c r="S45" s="98"/>
    </row>
    <row r="46" spans="1:19" ht="15" customHeight="1">
      <c r="A46" s="74">
        <v>21</v>
      </c>
      <c r="B46" s="116"/>
      <c r="C46" s="141" t="s">
        <v>186</v>
      </c>
      <c r="D46" s="117" t="s">
        <v>1</v>
      </c>
      <c r="E46" s="139">
        <v>0.23625000000000002</v>
      </c>
      <c r="F46" s="118"/>
      <c r="G46" s="79"/>
      <c r="H46" s="118"/>
      <c r="I46" s="118"/>
      <c r="J46" s="118"/>
      <c r="K46" s="81"/>
      <c r="L46" s="79"/>
      <c r="M46" s="79"/>
      <c r="N46" s="79"/>
      <c r="O46" s="79"/>
      <c r="P46" s="82"/>
      <c r="R46" s="98"/>
      <c r="S46" s="98"/>
    </row>
    <row r="47" spans="1:19" ht="15" customHeight="1">
      <c r="A47" s="212"/>
      <c r="B47" s="193"/>
      <c r="C47" s="213"/>
      <c r="D47" s="214"/>
      <c r="E47" s="215"/>
      <c r="F47" s="216"/>
      <c r="G47" s="209"/>
      <c r="H47" s="216"/>
      <c r="I47" s="216"/>
      <c r="J47" s="216"/>
      <c r="K47" s="210"/>
      <c r="L47" s="209"/>
      <c r="M47" s="209"/>
      <c r="N47" s="209"/>
      <c r="O47" s="209"/>
      <c r="P47" s="211"/>
      <c r="R47" s="98"/>
      <c r="S47" s="98"/>
    </row>
    <row r="48" spans="1:19" ht="15" customHeight="1">
      <c r="A48" s="212"/>
      <c r="B48" s="193"/>
      <c r="C48" s="217" t="s">
        <v>287</v>
      </c>
      <c r="D48" s="214"/>
      <c r="E48" s="215"/>
      <c r="F48" s="216"/>
      <c r="G48" s="209"/>
      <c r="H48" s="216"/>
      <c r="I48" s="216"/>
      <c r="J48" s="216"/>
      <c r="K48" s="210"/>
      <c r="L48" s="209"/>
      <c r="M48" s="209"/>
      <c r="N48" s="209"/>
      <c r="O48" s="209"/>
      <c r="P48" s="211"/>
      <c r="R48" s="98"/>
      <c r="S48" s="98"/>
    </row>
    <row r="49" spans="1:19" ht="25.5">
      <c r="A49" s="212">
        <v>22</v>
      </c>
      <c r="B49" s="193"/>
      <c r="C49" s="213" t="s">
        <v>258</v>
      </c>
      <c r="D49" s="214" t="s">
        <v>112</v>
      </c>
      <c r="E49" s="215">
        <v>2</v>
      </c>
      <c r="F49" s="216"/>
      <c r="G49" s="209"/>
      <c r="H49" s="216"/>
      <c r="I49" s="216"/>
      <c r="J49" s="216"/>
      <c r="K49" s="210"/>
      <c r="L49" s="209"/>
      <c r="M49" s="209"/>
      <c r="N49" s="209"/>
      <c r="O49" s="209"/>
      <c r="P49" s="211"/>
      <c r="R49" s="98"/>
      <c r="S49" s="98"/>
    </row>
    <row r="50" spans="1:19" ht="45.75" customHeight="1">
      <c r="A50" s="293">
        <v>23</v>
      </c>
      <c r="B50" s="294"/>
      <c r="C50" s="301" t="s">
        <v>288</v>
      </c>
      <c r="D50" s="302" t="s">
        <v>112</v>
      </c>
      <c r="E50" s="303">
        <v>2</v>
      </c>
      <c r="F50" s="267"/>
      <c r="G50" s="295"/>
      <c r="H50" s="93"/>
      <c r="I50" s="267"/>
      <c r="J50" s="267"/>
      <c r="K50" s="292"/>
      <c r="L50" s="295"/>
      <c r="M50" s="295"/>
      <c r="N50" s="295"/>
      <c r="O50" s="295"/>
      <c r="P50" s="296"/>
      <c r="R50" s="98"/>
      <c r="S50" s="98"/>
    </row>
    <row r="51" spans="1:19" ht="14.25" customHeight="1" thickBot="1">
      <c r="A51" s="122"/>
      <c r="B51" s="94"/>
      <c r="C51" s="95"/>
      <c r="D51" s="96"/>
      <c r="E51" s="123"/>
      <c r="F51" s="97"/>
      <c r="G51" s="97"/>
      <c r="H51" s="97"/>
      <c r="I51" s="97"/>
      <c r="J51" s="97"/>
      <c r="K51" s="97"/>
      <c r="L51" s="124"/>
      <c r="M51" s="124"/>
      <c r="N51" s="124"/>
      <c r="O51" s="124"/>
      <c r="P51" s="125"/>
      <c r="Q51" s="98"/>
    </row>
    <row r="52" spans="1:19">
      <c r="A52" s="126"/>
      <c r="B52" s="99"/>
      <c r="C52" s="374" t="s">
        <v>101</v>
      </c>
      <c r="D52" s="375"/>
      <c r="E52" s="375"/>
      <c r="F52" s="375"/>
      <c r="G52" s="375"/>
      <c r="H52" s="375"/>
      <c r="I52" s="375"/>
      <c r="J52" s="375"/>
      <c r="K52" s="376"/>
      <c r="L52" s="127">
        <f>SUM(L21:L51)</f>
        <v>0</v>
      </c>
      <c r="M52" s="127">
        <f>SUM(M21:M51)</f>
        <v>0</v>
      </c>
      <c r="N52" s="127">
        <f>SUM(N21:N51)</f>
        <v>0</v>
      </c>
      <c r="O52" s="127">
        <f>SUM(O21:O51)</f>
        <v>0</v>
      </c>
      <c r="P52" s="128">
        <f>SUM(P21:P51)</f>
        <v>0</v>
      </c>
    </row>
    <row r="53" spans="1:19">
      <c r="A53" s="129"/>
      <c r="C53" s="369" t="s">
        <v>102</v>
      </c>
      <c r="D53" s="370"/>
      <c r="E53" s="370"/>
      <c r="F53" s="370"/>
      <c r="G53" s="370"/>
      <c r="H53" s="370"/>
      <c r="I53" s="370"/>
      <c r="J53" s="370"/>
      <c r="K53" s="186">
        <v>0</v>
      </c>
      <c r="L53" s="130"/>
      <c r="M53" s="130"/>
      <c r="N53" s="120">
        <f>ROUND(N52*K53,2)</f>
        <v>0</v>
      </c>
      <c r="O53" s="130"/>
      <c r="P53" s="131">
        <f>N53</f>
        <v>0</v>
      </c>
    </row>
    <row r="54" spans="1:19" ht="13.5" thickBot="1">
      <c r="A54" s="133"/>
      <c r="B54" s="133"/>
      <c r="C54" s="371" t="s">
        <v>103</v>
      </c>
      <c r="D54" s="372"/>
      <c r="E54" s="372"/>
      <c r="F54" s="372"/>
      <c r="G54" s="372"/>
      <c r="H54" s="372"/>
      <c r="I54" s="372"/>
      <c r="J54" s="372"/>
      <c r="K54" s="373"/>
      <c r="L54" s="133"/>
      <c r="M54" s="133">
        <f>M52+M53</f>
        <v>0</v>
      </c>
      <c r="N54" s="133">
        <f>N52+N53</f>
        <v>0</v>
      </c>
      <c r="O54" s="133">
        <f>O52+O53</f>
        <v>0</v>
      </c>
      <c r="P54" s="134">
        <f>P52+P53</f>
        <v>0</v>
      </c>
    </row>
    <row r="55" spans="1:19" s="52" customFormat="1">
      <c r="C55" s="53"/>
      <c r="D55" s="53"/>
      <c r="E55" s="53"/>
    </row>
    <row r="56" spans="1:19" s="52" customFormat="1">
      <c r="C56" s="53"/>
      <c r="D56" s="53"/>
      <c r="E56" s="53"/>
    </row>
    <row r="57" spans="1:19" s="52" customFormat="1">
      <c r="A57" s="345" t="s">
        <v>263</v>
      </c>
      <c r="B57" s="345"/>
      <c r="C57" s="49"/>
      <c r="D57" s="53"/>
      <c r="E57" s="53"/>
    </row>
    <row r="58" spans="1:19" s="52" customFormat="1">
      <c r="B58" s="3"/>
      <c r="C58" s="50"/>
      <c r="D58" s="53"/>
      <c r="E58" s="53"/>
    </row>
    <row r="59" spans="1:19" s="52" customFormat="1">
      <c r="A59" s="345" t="s">
        <v>264</v>
      </c>
      <c r="B59" s="345"/>
      <c r="C59" s="51"/>
      <c r="D59" s="53"/>
      <c r="E59" s="53"/>
    </row>
    <row r="60" spans="1:19" s="52" customFormat="1">
      <c r="B60" s="3"/>
      <c r="C60" s="50"/>
      <c r="D60" s="53"/>
      <c r="E60" s="53"/>
    </row>
    <row r="61" spans="1:19" s="52" customFormat="1">
      <c r="A61" s="345" t="s">
        <v>69</v>
      </c>
      <c r="B61" s="345"/>
      <c r="C61" s="3"/>
      <c r="D61" s="53"/>
      <c r="E61" s="53"/>
    </row>
    <row r="62" spans="1:19" s="52" customFormat="1">
      <c r="C62" s="53"/>
      <c r="D62" s="53"/>
      <c r="E62" s="53"/>
    </row>
    <row r="63" spans="1:19" s="52" customFormat="1">
      <c r="C63" s="53"/>
      <c r="D63" s="53"/>
      <c r="E63" s="53"/>
    </row>
    <row r="64" spans="1:19" s="52" customFormat="1">
      <c r="C64" s="53"/>
      <c r="D64" s="53"/>
      <c r="E64" s="53"/>
    </row>
    <row r="65" spans="3:5" s="52" customFormat="1">
      <c r="C65" s="53"/>
      <c r="D65" s="53"/>
      <c r="E65" s="53"/>
    </row>
    <row r="66" spans="3:5" s="52" customFormat="1">
      <c r="C66" s="53"/>
      <c r="D66" s="53"/>
      <c r="E66" s="53"/>
    </row>
    <row r="67" spans="3:5" s="52" customFormat="1">
      <c r="C67" s="53"/>
      <c r="D67" s="53"/>
      <c r="E67" s="53"/>
    </row>
    <row r="68" spans="3:5" s="52" customFormat="1">
      <c r="C68" s="53"/>
      <c r="D68" s="53"/>
      <c r="E68" s="53"/>
    </row>
    <row r="69" spans="3:5" s="52" customFormat="1">
      <c r="C69" s="53"/>
      <c r="D69" s="53"/>
      <c r="E69" s="53"/>
    </row>
    <row r="70" spans="3:5" s="52" customFormat="1">
      <c r="C70" s="53"/>
      <c r="D70" s="53"/>
      <c r="E70" s="53"/>
    </row>
    <row r="71" spans="3:5" s="52" customFormat="1">
      <c r="C71" s="53"/>
      <c r="D71" s="53"/>
      <c r="E71" s="53"/>
    </row>
    <row r="72" spans="3:5" s="52" customFormat="1">
      <c r="C72" s="53"/>
      <c r="D72" s="53"/>
      <c r="E72" s="53"/>
    </row>
    <row r="73" spans="3:5" s="52" customFormat="1">
      <c r="C73" s="53"/>
      <c r="D73" s="53"/>
      <c r="E73" s="53"/>
    </row>
    <row r="74" spans="3:5" s="52" customFormat="1">
      <c r="C74" s="53"/>
      <c r="D74" s="53"/>
      <c r="E74" s="53"/>
    </row>
    <row r="75" spans="3:5" s="52" customFormat="1">
      <c r="C75" s="53"/>
      <c r="D75" s="53"/>
      <c r="E75" s="53"/>
    </row>
    <row r="76" spans="3:5" s="52" customFormat="1">
      <c r="C76" s="53"/>
      <c r="D76" s="53"/>
      <c r="E76" s="53"/>
    </row>
    <row r="77" spans="3:5" s="52" customFormat="1">
      <c r="C77" s="53"/>
      <c r="D77" s="53"/>
      <c r="E77" s="53"/>
    </row>
    <row r="78" spans="3:5" s="52" customFormat="1">
      <c r="C78" s="53"/>
      <c r="D78" s="53"/>
      <c r="E78" s="53"/>
    </row>
    <row r="79" spans="3:5" s="52" customFormat="1">
      <c r="C79" s="53"/>
      <c r="D79" s="53"/>
      <c r="E79" s="53"/>
    </row>
    <row r="80" spans="3:5" s="52" customFormat="1">
      <c r="C80" s="53"/>
      <c r="D80" s="53"/>
      <c r="E80" s="53"/>
    </row>
    <row r="81" spans="3:5" s="52" customFormat="1">
      <c r="C81" s="53"/>
      <c r="D81" s="53"/>
      <c r="E81" s="53"/>
    </row>
    <row r="82" spans="3:5" s="52" customFormat="1">
      <c r="C82" s="53"/>
      <c r="D82" s="53"/>
      <c r="E82" s="53"/>
    </row>
    <row r="83" spans="3:5" s="52" customFormat="1">
      <c r="C83" s="53"/>
      <c r="D83" s="53"/>
      <c r="E83" s="53"/>
    </row>
    <row r="84" spans="3:5" s="52" customFormat="1">
      <c r="C84" s="53"/>
      <c r="D84" s="53"/>
      <c r="E84" s="53"/>
    </row>
    <row r="85" spans="3:5" s="52" customFormat="1">
      <c r="C85" s="53"/>
      <c r="D85" s="53"/>
      <c r="E85" s="53"/>
    </row>
    <row r="86" spans="3:5" s="52" customFormat="1">
      <c r="C86" s="53"/>
      <c r="D86" s="53"/>
      <c r="E86" s="53"/>
    </row>
    <row r="87" spans="3:5" s="52" customFormat="1">
      <c r="C87" s="53"/>
      <c r="D87" s="53"/>
      <c r="E87" s="53"/>
    </row>
    <row r="88" spans="3:5" s="52" customFormat="1">
      <c r="C88" s="53"/>
      <c r="D88" s="53"/>
      <c r="E88" s="53"/>
    </row>
    <row r="89" spans="3:5" s="52" customFormat="1">
      <c r="C89" s="53"/>
      <c r="D89" s="53"/>
      <c r="E89" s="53"/>
    </row>
    <row r="90" spans="3:5" s="52" customFormat="1">
      <c r="C90" s="53"/>
      <c r="D90" s="53"/>
      <c r="E90" s="53"/>
    </row>
    <row r="91" spans="3:5" s="52" customFormat="1">
      <c r="C91" s="53"/>
      <c r="D91" s="53"/>
      <c r="E91" s="53"/>
    </row>
    <row r="92" spans="3:5" s="52" customFormat="1">
      <c r="C92" s="53"/>
      <c r="D92" s="53"/>
      <c r="E92" s="53"/>
    </row>
    <row r="93" spans="3:5" s="52" customFormat="1">
      <c r="C93" s="53"/>
      <c r="D93" s="53"/>
      <c r="E93" s="53"/>
    </row>
    <row r="94" spans="3:5" s="52" customFormat="1">
      <c r="C94" s="53"/>
      <c r="D94" s="53"/>
      <c r="E94" s="53"/>
    </row>
    <row r="95" spans="3:5" s="52" customFormat="1">
      <c r="C95" s="53"/>
      <c r="D95" s="53"/>
      <c r="E95" s="53"/>
    </row>
    <row r="96" spans="3:5" s="52" customFormat="1">
      <c r="C96" s="53"/>
      <c r="D96" s="53"/>
      <c r="E96" s="53"/>
    </row>
    <row r="97" spans="3:5" s="52" customFormat="1">
      <c r="C97" s="53"/>
      <c r="D97" s="53"/>
      <c r="E97" s="53"/>
    </row>
    <row r="98" spans="3:5" s="52" customFormat="1">
      <c r="C98" s="53"/>
      <c r="D98" s="53"/>
      <c r="E98" s="53"/>
    </row>
    <row r="99" spans="3:5" s="52" customFormat="1">
      <c r="C99" s="53"/>
      <c r="D99" s="53"/>
      <c r="E99" s="53"/>
    </row>
    <row r="100" spans="3:5" s="52" customFormat="1">
      <c r="C100" s="53"/>
      <c r="D100" s="53"/>
      <c r="E100" s="53"/>
    </row>
    <row r="101" spans="3:5" s="52" customFormat="1">
      <c r="C101" s="53"/>
      <c r="D101" s="53"/>
      <c r="E101" s="53"/>
    </row>
    <row r="102" spans="3:5" s="52" customFormat="1">
      <c r="C102" s="53"/>
      <c r="D102" s="53"/>
      <c r="E102" s="53"/>
    </row>
    <row r="103" spans="3:5" s="52" customFormat="1">
      <c r="C103" s="53"/>
      <c r="D103" s="53"/>
      <c r="E103" s="53"/>
    </row>
    <row r="104" spans="3:5" s="52" customFormat="1">
      <c r="C104" s="53"/>
      <c r="D104" s="53"/>
      <c r="E104" s="53"/>
    </row>
    <row r="105" spans="3:5" s="52" customFormat="1">
      <c r="C105" s="53"/>
      <c r="D105" s="53"/>
      <c r="E105" s="53"/>
    </row>
    <row r="106" spans="3:5" s="52" customFormat="1">
      <c r="C106" s="53"/>
      <c r="D106" s="53"/>
      <c r="E106" s="53"/>
    </row>
    <row r="107" spans="3:5" s="52" customFormat="1">
      <c r="C107" s="53"/>
      <c r="D107" s="53"/>
      <c r="E107" s="53"/>
    </row>
    <row r="108" spans="3:5" s="52" customFormat="1">
      <c r="C108" s="53"/>
      <c r="D108" s="53"/>
      <c r="E108" s="53"/>
    </row>
    <row r="109" spans="3:5" s="52" customFormat="1">
      <c r="C109" s="53"/>
      <c r="D109" s="53"/>
      <c r="E109" s="53"/>
    </row>
    <row r="110" spans="3:5" s="52" customFormat="1">
      <c r="C110" s="53"/>
      <c r="D110" s="53"/>
      <c r="E110" s="53"/>
    </row>
    <row r="111" spans="3:5" s="52" customFormat="1">
      <c r="C111" s="53"/>
      <c r="D111" s="53"/>
      <c r="E111" s="53"/>
    </row>
    <row r="112" spans="3:5" s="52" customFormat="1">
      <c r="C112" s="53"/>
      <c r="D112" s="53"/>
      <c r="E112" s="53"/>
    </row>
    <row r="113" spans="3:5" s="52" customFormat="1">
      <c r="C113" s="53"/>
      <c r="D113" s="53"/>
      <c r="E113" s="53"/>
    </row>
    <row r="114" spans="3:5" s="52" customFormat="1">
      <c r="C114" s="53"/>
      <c r="D114" s="53"/>
      <c r="E114" s="53"/>
    </row>
    <row r="115" spans="3:5" s="52" customFormat="1">
      <c r="C115" s="53"/>
      <c r="D115" s="53"/>
      <c r="E115" s="53"/>
    </row>
    <row r="116" spans="3:5" s="52" customFormat="1">
      <c r="C116" s="53"/>
      <c r="D116" s="53"/>
      <c r="E116" s="53"/>
    </row>
    <row r="117" spans="3:5" s="52" customFormat="1">
      <c r="C117" s="53"/>
      <c r="D117" s="53"/>
      <c r="E117" s="53"/>
    </row>
    <row r="118" spans="3:5" s="52" customFormat="1">
      <c r="C118" s="53"/>
      <c r="D118" s="53"/>
      <c r="E118" s="53"/>
    </row>
    <row r="119" spans="3:5" s="52" customFormat="1">
      <c r="C119" s="53"/>
      <c r="D119" s="53"/>
      <c r="E119" s="53"/>
    </row>
    <row r="120" spans="3:5" s="52" customFormat="1">
      <c r="C120" s="53"/>
      <c r="D120" s="53"/>
      <c r="E120" s="53"/>
    </row>
    <row r="121" spans="3:5" s="52" customFormat="1">
      <c r="C121" s="53"/>
      <c r="D121" s="53"/>
      <c r="E121" s="53"/>
    </row>
    <row r="122" spans="3:5" s="52" customFormat="1">
      <c r="C122" s="53"/>
      <c r="D122" s="53"/>
      <c r="E122" s="53"/>
    </row>
    <row r="123" spans="3:5" s="52" customFormat="1">
      <c r="C123" s="53"/>
      <c r="D123" s="53"/>
      <c r="E123" s="53"/>
    </row>
    <row r="124" spans="3:5" s="52" customFormat="1">
      <c r="C124" s="53"/>
      <c r="D124" s="53"/>
      <c r="E124" s="53"/>
    </row>
    <row r="125" spans="3:5" s="52" customFormat="1">
      <c r="C125" s="53"/>
      <c r="D125" s="53"/>
      <c r="E125" s="53"/>
    </row>
    <row r="126" spans="3:5" s="52" customFormat="1">
      <c r="C126" s="53"/>
      <c r="D126" s="53"/>
      <c r="E126" s="53"/>
    </row>
    <row r="127" spans="3:5" s="52" customFormat="1">
      <c r="C127" s="53"/>
      <c r="D127" s="53"/>
      <c r="E127" s="53"/>
    </row>
    <row r="128" spans="3:5" s="52" customFormat="1">
      <c r="C128" s="53"/>
      <c r="D128" s="53"/>
      <c r="E128" s="53"/>
    </row>
    <row r="129" spans="3:5" s="52" customFormat="1">
      <c r="C129" s="53"/>
      <c r="D129" s="53"/>
      <c r="E129" s="53"/>
    </row>
    <row r="130" spans="3:5" s="52" customFormat="1">
      <c r="C130" s="53"/>
      <c r="D130" s="53"/>
      <c r="E130" s="53"/>
    </row>
    <row r="131" spans="3:5" s="52" customFormat="1">
      <c r="C131" s="53"/>
      <c r="D131" s="53"/>
      <c r="E131" s="53"/>
    </row>
    <row r="132" spans="3:5" s="52" customFormat="1">
      <c r="C132" s="53"/>
      <c r="D132" s="53"/>
      <c r="E132" s="53"/>
    </row>
    <row r="133" spans="3:5" s="52" customFormat="1">
      <c r="C133" s="53"/>
      <c r="D133" s="53"/>
      <c r="E133" s="53"/>
    </row>
    <row r="134" spans="3:5" s="52" customFormat="1">
      <c r="C134" s="53"/>
      <c r="D134" s="53"/>
      <c r="E134" s="53"/>
    </row>
    <row r="135" spans="3:5" s="52" customFormat="1">
      <c r="C135" s="53"/>
      <c r="D135" s="53"/>
      <c r="E135" s="53"/>
    </row>
    <row r="136" spans="3:5" s="52" customFormat="1">
      <c r="C136" s="53"/>
      <c r="D136" s="53"/>
      <c r="E136" s="53"/>
    </row>
    <row r="137" spans="3:5" s="52" customFormat="1">
      <c r="C137" s="53"/>
      <c r="D137" s="53"/>
      <c r="E137" s="53"/>
    </row>
    <row r="138" spans="3:5" s="52" customFormat="1">
      <c r="C138" s="53"/>
      <c r="D138" s="53"/>
      <c r="E138" s="53"/>
    </row>
    <row r="139" spans="3:5" s="52" customFormat="1">
      <c r="C139" s="53"/>
      <c r="D139" s="53"/>
      <c r="E139" s="53"/>
    </row>
    <row r="140" spans="3:5" s="52" customFormat="1">
      <c r="C140" s="53"/>
      <c r="D140" s="53"/>
      <c r="E140" s="53"/>
    </row>
    <row r="141" spans="3:5" s="52" customFormat="1">
      <c r="C141" s="53"/>
      <c r="D141" s="53"/>
      <c r="E141" s="53"/>
    </row>
    <row r="142" spans="3:5" s="52" customFormat="1">
      <c r="C142" s="53"/>
      <c r="D142" s="53"/>
      <c r="E142" s="53"/>
    </row>
    <row r="143" spans="3:5" s="52" customFormat="1">
      <c r="C143" s="53"/>
      <c r="D143" s="53"/>
      <c r="E143" s="53"/>
    </row>
    <row r="144" spans="3:5" s="52" customFormat="1">
      <c r="C144" s="53"/>
      <c r="D144" s="53"/>
      <c r="E144" s="53"/>
    </row>
    <row r="145" spans="3:5" s="52" customFormat="1">
      <c r="C145" s="53"/>
      <c r="D145" s="53"/>
      <c r="E145" s="53"/>
    </row>
    <row r="146" spans="3:5" s="52" customFormat="1">
      <c r="C146" s="53"/>
      <c r="D146" s="53"/>
      <c r="E146" s="53"/>
    </row>
    <row r="147" spans="3:5" s="52" customFormat="1">
      <c r="C147" s="53"/>
      <c r="D147" s="53"/>
      <c r="E147" s="53"/>
    </row>
    <row r="148" spans="3:5" s="52" customFormat="1">
      <c r="C148" s="53"/>
      <c r="D148" s="53"/>
      <c r="E148" s="53"/>
    </row>
    <row r="149" spans="3:5" s="52" customFormat="1">
      <c r="C149" s="53"/>
      <c r="D149" s="53"/>
      <c r="E149" s="53"/>
    </row>
    <row r="150" spans="3:5" s="52" customFormat="1">
      <c r="C150" s="53"/>
      <c r="D150" s="53"/>
      <c r="E150" s="53"/>
    </row>
    <row r="151" spans="3:5" s="52" customFormat="1">
      <c r="C151" s="53"/>
      <c r="D151" s="53"/>
      <c r="E151" s="53"/>
    </row>
    <row r="152" spans="3:5" s="52" customFormat="1">
      <c r="C152" s="53"/>
      <c r="D152" s="53"/>
      <c r="E152" s="53"/>
    </row>
    <row r="153" spans="3:5" s="52" customFormat="1">
      <c r="C153" s="53"/>
      <c r="D153" s="53"/>
      <c r="E153" s="53"/>
    </row>
    <row r="154" spans="3:5" s="52" customFormat="1">
      <c r="C154" s="53"/>
      <c r="D154" s="53"/>
      <c r="E154" s="53"/>
    </row>
    <row r="155" spans="3:5" s="52" customFormat="1">
      <c r="C155" s="53"/>
      <c r="D155" s="53"/>
      <c r="E155" s="53"/>
    </row>
    <row r="156" spans="3:5" s="52" customFormat="1">
      <c r="C156" s="53"/>
      <c r="D156" s="53"/>
      <c r="E156" s="53"/>
    </row>
    <row r="157" spans="3:5" s="52" customFormat="1">
      <c r="C157" s="53"/>
      <c r="D157" s="53"/>
      <c r="E157" s="53"/>
    </row>
    <row r="158" spans="3:5" s="52" customFormat="1">
      <c r="C158" s="53"/>
      <c r="D158" s="53"/>
      <c r="E158" s="53"/>
    </row>
    <row r="159" spans="3:5" s="52" customFormat="1">
      <c r="C159" s="53"/>
      <c r="D159" s="53"/>
      <c r="E159" s="53"/>
    </row>
    <row r="160" spans="3:5" s="52" customFormat="1">
      <c r="C160" s="53"/>
      <c r="D160" s="53"/>
      <c r="E160" s="53"/>
    </row>
    <row r="161" spans="3:5" s="52" customFormat="1">
      <c r="C161" s="53"/>
      <c r="D161" s="53"/>
      <c r="E161" s="53"/>
    </row>
    <row r="162" spans="3:5" s="52" customFormat="1">
      <c r="C162" s="53"/>
      <c r="D162" s="53"/>
      <c r="E162" s="53"/>
    </row>
    <row r="163" spans="3:5" s="52" customFormat="1">
      <c r="C163" s="53"/>
      <c r="D163" s="53"/>
      <c r="E163" s="53"/>
    </row>
    <row r="164" spans="3:5" s="52" customFormat="1">
      <c r="C164" s="53"/>
      <c r="D164" s="53"/>
      <c r="E164" s="53"/>
    </row>
    <row r="165" spans="3:5" s="52" customFormat="1">
      <c r="C165" s="53"/>
      <c r="D165" s="53"/>
      <c r="E165" s="53"/>
    </row>
    <row r="166" spans="3:5" s="52" customFormat="1">
      <c r="C166" s="53"/>
      <c r="D166" s="53"/>
      <c r="E166" s="53"/>
    </row>
    <row r="167" spans="3:5" s="52" customFormat="1">
      <c r="C167" s="53"/>
      <c r="D167" s="53"/>
      <c r="E167" s="53"/>
    </row>
    <row r="168" spans="3:5" s="52" customFormat="1">
      <c r="C168" s="53"/>
      <c r="D168" s="53"/>
      <c r="E168" s="53"/>
    </row>
    <row r="169" spans="3:5" s="52" customFormat="1">
      <c r="C169" s="53"/>
      <c r="D169" s="53"/>
      <c r="E169" s="53"/>
    </row>
    <row r="170" spans="3:5" s="52" customFormat="1">
      <c r="C170" s="53"/>
      <c r="D170" s="53"/>
      <c r="E170" s="53"/>
    </row>
    <row r="171" spans="3:5" s="52" customFormat="1">
      <c r="C171" s="53"/>
      <c r="D171" s="53"/>
      <c r="E171" s="53"/>
    </row>
    <row r="172" spans="3:5" s="52" customFormat="1">
      <c r="C172" s="53"/>
      <c r="D172" s="53"/>
      <c r="E172" s="53"/>
    </row>
    <row r="173" spans="3:5" s="52" customFormat="1">
      <c r="C173" s="53"/>
      <c r="D173" s="53"/>
      <c r="E173" s="53"/>
    </row>
    <row r="174" spans="3:5" s="52" customFormat="1">
      <c r="C174" s="53"/>
      <c r="D174" s="53"/>
      <c r="E174" s="53"/>
    </row>
    <row r="175" spans="3:5" s="52" customFormat="1">
      <c r="C175" s="53"/>
      <c r="D175" s="53"/>
      <c r="E175" s="53"/>
    </row>
    <row r="176" spans="3:5" s="52" customFormat="1">
      <c r="C176" s="53"/>
      <c r="D176" s="53"/>
      <c r="E176" s="53"/>
    </row>
    <row r="177" spans="3:5" s="52" customFormat="1">
      <c r="C177" s="53"/>
      <c r="D177" s="53"/>
      <c r="E177" s="53"/>
    </row>
    <row r="178" spans="3:5" s="52" customFormat="1">
      <c r="C178" s="53"/>
      <c r="D178" s="53"/>
      <c r="E178" s="53"/>
    </row>
    <row r="179" spans="3:5" s="52" customFormat="1">
      <c r="C179" s="53"/>
      <c r="D179" s="53"/>
      <c r="E179" s="53"/>
    </row>
    <row r="180" spans="3:5" s="52" customFormat="1">
      <c r="C180" s="53"/>
      <c r="D180" s="53"/>
      <c r="E180" s="53"/>
    </row>
    <row r="181" spans="3:5" s="52" customFormat="1">
      <c r="C181" s="53"/>
      <c r="D181" s="53"/>
      <c r="E181" s="53"/>
    </row>
    <row r="182" spans="3:5" s="52" customFormat="1">
      <c r="C182" s="53"/>
      <c r="D182" s="53"/>
      <c r="E182" s="53"/>
    </row>
    <row r="183" spans="3:5" s="52" customFormat="1">
      <c r="C183" s="53"/>
      <c r="D183" s="53"/>
      <c r="E183" s="53"/>
    </row>
    <row r="184" spans="3:5" s="52" customFormat="1">
      <c r="C184" s="53"/>
      <c r="D184" s="53"/>
      <c r="E184" s="53"/>
    </row>
    <row r="185" spans="3:5" s="52" customFormat="1">
      <c r="C185" s="53"/>
      <c r="D185" s="53"/>
      <c r="E185" s="53"/>
    </row>
    <row r="186" spans="3:5" s="52" customFormat="1">
      <c r="C186" s="53"/>
      <c r="D186" s="53"/>
      <c r="E186" s="53"/>
    </row>
    <row r="187" spans="3:5" s="52" customFormat="1">
      <c r="C187" s="53"/>
      <c r="D187" s="53"/>
      <c r="E187" s="53"/>
    </row>
    <row r="188" spans="3:5" s="52" customFormat="1">
      <c r="C188" s="53"/>
      <c r="D188" s="53"/>
      <c r="E188" s="53"/>
    </row>
    <row r="189" spans="3:5" s="52" customFormat="1">
      <c r="C189" s="53"/>
      <c r="D189" s="53"/>
      <c r="E189" s="53"/>
    </row>
    <row r="190" spans="3:5" s="52" customFormat="1">
      <c r="C190" s="53"/>
      <c r="D190" s="53"/>
      <c r="E190" s="53"/>
    </row>
    <row r="191" spans="3:5" s="52" customFormat="1">
      <c r="C191" s="53"/>
      <c r="D191" s="53"/>
      <c r="E191" s="53"/>
    </row>
    <row r="192" spans="3:5" s="52" customFormat="1">
      <c r="C192" s="53"/>
      <c r="D192" s="53"/>
      <c r="E192" s="53"/>
    </row>
    <row r="193" spans="3:5" s="52" customFormat="1">
      <c r="C193" s="53"/>
      <c r="D193" s="53"/>
      <c r="E193" s="53"/>
    </row>
    <row r="194" spans="3:5" s="52" customFormat="1">
      <c r="C194" s="53"/>
      <c r="D194" s="53"/>
      <c r="E194" s="53"/>
    </row>
    <row r="195" spans="3:5" s="52" customFormat="1">
      <c r="C195" s="53"/>
      <c r="D195" s="53"/>
      <c r="E195" s="53"/>
    </row>
    <row r="196" spans="3:5" s="52" customFormat="1">
      <c r="C196" s="53"/>
      <c r="D196" s="53"/>
      <c r="E196" s="53"/>
    </row>
    <row r="197" spans="3:5" s="52" customFormat="1">
      <c r="C197" s="53"/>
      <c r="D197" s="53"/>
      <c r="E197" s="53"/>
    </row>
    <row r="198" spans="3:5" s="52" customFormat="1">
      <c r="C198" s="53"/>
      <c r="D198" s="53"/>
      <c r="E198" s="53"/>
    </row>
    <row r="199" spans="3:5" s="52" customFormat="1">
      <c r="C199" s="53"/>
      <c r="D199" s="53"/>
      <c r="E199" s="53"/>
    </row>
    <row r="200" spans="3:5" s="52" customFormat="1">
      <c r="C200" s="53"/>
      <c r="D200" s="53"/>
      <c r="E200" s="53"/>
    </row>
    <row r="201" spans="3:5" s="52" customFormat="1">
      <c r="C201" s="53"/>
      <c r="D201" s="53"/>
      <c r="E201" s="53"/>
    </row>
    <row r="202" spans="3:5" s="52" customFormat="1">
      <c r="C202" s="53"/>
      <c r="D202" s="53"/>
      <c r="E202" s="53"/>
    </row>
    <row r="203" spans="3:5" s="52" customFormat="1">
      <c r="C203" s="53"/>
      <c r="D203" s="53"/>
      <c r="E203" s="53"/>
    </row>
    <row r="204" spans="3:5" s="52" customFormat="1">
      <c r="C204" s="53"/>
      <c r="D204" s="53"/>
      <c r="E204" s="53"/>
    </row>
    <row r="205" spans="3:5" s="52" customFormat="1">
      <c r="C205" s="53"/>
      <c r="D205" s="53"/>
      <c r="E205" s="53"/>
    </row>
    <row r="206" spans="3:5" s="52" customFormat="1">
      <c r="C206" s="53"/>
      <c r="D206" s="53"/>
      <c r="E206" s="53"/>
    </row>
    <row r="207" spans="3:5" s="52" customFormat="1">
      <c r="C207" s="53"/>
      <c r="D207" s="53"/>
      <c r="E207" s="53"/>
    </row>
    <row r="208" spans="3:5" s="52" customFormat="1">
      <c r="C208" s="53"/>
      <c r="D208" s="53"/>
      <c r="E208" s="53"/>
    </row>
    <row r="209" spans="3:5" s="52" customFormat="1">
      <c r="C209" s="53"/>
      <c r="D209" s="53"/>
      <c r="E209" s="53"/>
    </row>
    <row r="210" spans="3:5" s="52" customFormat="1">
      <c r="C210" s="53"/>
      <c r="D210" s="53"/>
      <c r="E210" s="53"/>
    </row>
    <row r="211" spans="3:5" s="52" customFormat="1">
      <c r="C211" s="53"/>
      <c r="D211" s="53"/>
      <c r="E211" s="53"/>
    </row>
    <row r="212" spans="3:5" s="52" customFormat="1">
      <c r="C212" s="53"/>
      <c r="D212" s="53"/>
      <c r="E212" s="53"/>
    </row>
    <row r="213" spans="3:5" s="52" customFormat="1">
      <c r="C213" s="53"/>
      <c r="D213" s="53"/>
      <c r="E213" s="53"/>
    </row>
    <row r="214" spans="3:5" s="52" customFormat="1">
      <c r="C214" s="53"/>
      <c r="D214" s="53"/>
      <c r="E214" s="53"/>
    </row>
    <row r="215" spans="3:5" s="52" customFormat="1">
      <c r="C215" s="53"/>
      <c r="D215" s="53"/>
      <c r="E215" s="53"/>
    </row>
    <row r="216" spans="3:5" s="52" customFormat="1">
      <c r="C216" s="53"/>
      <c r="D216" s="53"/>
      <c r="E216" s="53"/>
    </row>
    <row r="217" spans="3:5" s="52" customFormat="1">
      <c r="C217" s="53"/>
      <c r="D217" s="53"/>
      <c r="E217" s="53"/>
    </row>
    <row r="218" spans="3:5" s="52" customFormat="1">
      <c r="C218" s="53"/>
      <c r="D218" s="53"/>
      <c r="E218" s="53"/>
    </row>
    <row r="219" spans="3:5" s="52" customFormat="1">
      <c r="C219" s="53"/>
      <c r="D219" s="53"/>
      <c r="E219" s="53"/>
    </row>
    <row r="220" spans="3:5" s="52" customFormat="1">
      <c r="C220" s="53"/>
      <c r="D220" s="53"/>
      <c r="E220" s="53"/>
    </row>
    <row r="221" spans="3:5" s="52" customFormat="1">
      <c r="C221" s="53"/>
      <c r="D221" s="53"/>
      <c r="E221" s="53"/>
    </row>
    <row r="222" spans="3:5" s="52" customFormat="1">
      <c r="C222" s="53"/>
      <c r="D222" s="53"/>
      <c r="E222" s="53"/>
    </row>
    <row r="223" spans="3:5" s="52" customFormat="1">
      <c r="C223" s="53"/>
      <c r="D223" s="53"/>
      <c r="E223" s="53"/>
    </row>
    <row r="224" spans="3:5" s="52" customFormat="1">
      <c r="C224" s="53"/>
      <c r="D224" s="53"/>
      <c r="E224" s="53"/>
    </row>
    <row r="225" spans="3:5" s="52" customFormat="1">
      <c r="C225" s="53"/>
      <c r="D225" s="53"/>
      <c r="E225" s="53"/>
    </row>
    <row r="226" spans="3:5" s="52" customFormat="1">
      <c r="C226" s="53"/>
      <c r="D226" s="53"/>
      <c r="E226" s="53"/>
    </row>
    <row r="227" spans="3:5" s="52" customFormat="1">
      <c r="C227" s="53"/>
      <c r="D227" s="53"/>
      <c r="E227" s="53"/>
    </row>
    <row r="228" spans="3:5" s="52" customFormat="1">
      <c r="C228" s="53"/>
      <c r="D228" s="53"/>
      <c r="E228" s="53"/>
    </row>
    <row r="229" spans="3:5" s="52" customFormat="1">
      <c r="C229" s="53"/>
      <c r="D229" s="53"/>
      <c r="E229" s="53"/>
    </row>
    <row r="230" spans="3:5" s="52" customFormat="1">
      <c r="C230" s="53"/>
      <c r="D230" s="53"/>
      <c r="E230" s="53"/>
    </row>
    <row r="231" spans="3:5" s="52" customFormat="1">
      <c r="C231" s="53"/>
      <c r="D231" s="53"/>
      <c r="E231" s="53"/>
    </row>
    <row r="232" spans="3:5" s="52" customFormat="1">
      <c r="C232" s="53"/>
      <c r="D232" s="53"/>
      <c r="E232" s="53"/>
    </row>
    <row r="233" spans="3:5" s="52" customFormat="1">
      <c r="C233" s="53"/>
      <c r="D233" s="53"/>
      <c r="E233" s="53"/>
    </row>
    <row r="234" spans="3:5" s="52" customFormat="1">
      <c r="C234" s="53"/>
      <c r="D234" s="53"/>
      <c r="E234" s="53"/>
    </row>
    <row r="235" spans="3:5" s="52" customFormat="1">
      <c r="C235" s="53"/>
      <c r="D235" s="53"/>
      <c r="E235" s="53"/>
    </row>
    <row r="236" spans="3:5" s="52" customFormat="1">
      <c r="C236" s="53"/>
      <c r="D236" s="53"/>
      <c r="E236" s="53"/>
    </row>
    <row r="237" spans="3:5" s="52" customFormat="1">
      <c r="C237" s="53"/>
      <c r="D237" s="53"/>
      <c r="E237" s="53"/>
    </row>
    <row r="238" spans="3:5" s="52" customFormat="1">
      <c r="C238" s="53"/>
      <c r="D238" s="53"/>
      <c r="E238" s="53"/>
    </row>
    <row r="239" spans="3:5" s="52" customFormat="1">
      <c r="C239" s="53"/>
      <c r="D239" s="53"/>
      <c r="E239" s="53"/>
    </row>
    <row r="240" spans="3:5" s="52" customFormat="1">
      <c r="C240" s="53"/>
      <c r="D240" s="53"/>
      <c r="E240" s="53"/>
    </row>
    <row r="241" spans="3:5" s="52" customFormat="1">
      <c r="C241" s="53"/>
      <c r="D241" s="53"/>
      <c r="E241" s="53"/>
    </row>
    <row r="242" spans="3:5" s="52" customFormat="1">
      <c r="C242" s="53"/>
      <c r="D242" s="53"/>
      <c r="E242" s="53"/>
    </row>
    <row r="243" spans="3:5" s="52" customFormat="1">
      <c r="C243" s="53"/>
      <c r="D243" s="53"/>
      <c r="E243" s="53"/>
    </row>
    <row r="244" spans="3:5" s="52" customFormat="1">
      <c r="C244" s="53"/>
      <c r="D244" s="53"/>
      <c r="E244" s="53"/>
    </row>
    <row r="245" spans="3:5" s="52" customFormat="1">
      <c r="C245" s="53"/>
      <c r="D245" s="53"/>
      <c r="E245" s="53"/>
    </row>
    <row r="246" spans="3:5" s="52" customFormat="1">
      <c r="C246" s="53"/>
      <c r="D246" s="53"/>
      <c r="E246" s="53"/>
    </row>
    <row r="247" spans="3:5" s="52" customFormat="1">
      <c r="C247" s="53"/>
      <c r="D247" s="53"/>
      <c r="E247" s="53"/>
    </row>
    <row r="248" spans="3:5" s="52" customFormat="1">
      <c r="C248" s="53"/>
      <c r="D248" s="53"/>
      <c r="E248" s="53"/>
    </row>
    <row r="249" spans="3:5" s="52" customFormat="1">
      <c r="C249" s="53"/>
      <c r="D249" s="53"/>
      <c r="E249" s="53"/>
    </row>
    <row r="250" spans="3:5" s="52" customFormat="1">
      <c r="C250" s="53"/>
      <c r="D250" s="53"/>
      <c r="E250" s="53"/>
    </row>
    <row r="251" spans="3:5" s="52" customFormat="1">
      <c r="C251" s="53"/>
      <c r="D251" s="53"/>
      <c r="E251" s="53"/>
    </row>
    <row r="252" spans="3:5" s="52" customFormat="1">
      <c r="C252" s="53"/>
      <c r="D252" s="53"/>
      <c r="E252" s="53"/>
    </row>
    <row r="253" spans="3:5" s="52" customFormat="1">
      <c r="C253" s="53"/>
      <c r="D253" s="53"/>
      <c r="E253" s="53"/>
    </row>
    <row r="254" spans="3:5" s="52" customFormat="1">
      <c r="C254" s="53"/>
      <c r="D254" s="53"/>
      <c r="E254" s="53"/>
    </row>
    <row r="255" spans="3:5" s="52" customFormat="1">
      <c r="C255" s="53"/>
      <c r="D255" s="53"/>
      <c r="E255" s="53"/>
    </row>
    <row r="256" spans="3:5" s="52" customFormat="1">
      <c r="C256" s="53"/>
      <c r="D256" s="53"/>
      <c r="E256" s="53"/>
    </row>
    <row r="257" spans="3:5" s="52" customFormat="1">
      <c r="C257" s="53"/>
      <c r="D257" s="53"/>
      <c r="E257" s="53"/>
    </row>
    <row r="258" spans="3:5" s="52" customFormat="1">
      <c r="C258" s="53"/>
      <c r="D258" s="53"/>
      <c r="E258" s="53"/>
    </row>
    <row r="259" spans="3:5" s="52" customFormat="1">
      <c r="C259" s="53"/>
      <c r="D259" s="53"/>
      <c r="E259" s="53"/>
    </row>
    <row r="260" spans="3:5" s="52" customFormat="1">
      <c r="C260" s="53"/>
      <c r="D260" s="53"/>
      <c r="E260" s="53"/>
    </row>
    <row r="261" spans="3:5" s="52" customFormat="1">
      <c r="C261" s="53"/>
      <c r="D261" s="53"/>
      <c r="E261" s="53"/>
    </row>
    <row r="262" spans="3:5" s="52" customFormat="1">
      <c r="C262" s="53"/>
      <c r="D262" s="53"/>
      <c r="E262" s="53"/>
    </row>
    <row r="263" spans="3:5" s="52" customFormat="1">
      <c r="C263" s="53"/>
      <c r="D263" s="53"/>
      <c r="E263" s="53"/>
    </row>
    <row r="264" spans="3:5" s="52" customFormat="1">
      <c r="C264" s="53"/>
      <c r="D264" s="53"/>
      <c r="E264" s="53"/>
    </row>
    <row r="265" spans="3:5" s="52" customFormat="1">
      <c r="C265" s="53"/>
      <c r="D265" s="53"/>
      <c r="E265" s="53"/>
    </row>
    <row r="266" spans="3:5" s="52" customFormat="1">
      <c r="C266" s="53"/>
      <c r="D266" s="53"/>
      <c r="E266" s="53"/>
    </row>
    <row r="267" spans="3:5" s="52" customFormat="1">
      <c r="C267" s="53"/>
      <c r="D267" s="53"/>
      <c r="E267" s="53"/>
    </row>
    <row r="268" spans="3:5" s="52" customFormat="1">
      <c r="C268" s="53"/>
      <c r="D268" s="53"/>
      <c r="E268" s="53"/>
    </row>
    <row r="269" spans="3:5" s="52" customFormat="1">
      <c r="C269" s="53"/>
      <c r="D269" s="53"/>
      <c r="E269" s="53"/>
    </row>
    <row r="270" spans="3:5" s="52" customFormat="1">
      <c r="C270" s="53"/>
      <c r="D270" s="53"/>
      <c r="E270" s="53"/>
    </row>
    <row r="271" spans="3:5" s="52" customFormat="1">
      <c r="C271" s="53"/>
      <c r="D271" s="53"/>
      <c r="E271" s="53"/>
    </row>
    <row r="272" spans="3:5" s="52" customFormat="1">
      <c r="C272" s="53"/>
      <c r="D272" s="53"/>
      <c r="E272" s="53"/>
    </row>
    <row r="273" spans="3:5" s="52" customFormat="1">
      <c r="C273" s="53"/>
      <c r="D273" s="53"/>
      <c r="E273" s="53"/>
    </row>
    <row r="274" spans="3:5" s="52" customFormat="1">
      <c r="C274" s="53"/>
      <c r="D274" s="53"/>
      <c r="E274" s="53"/>
    </row>
    <row r="275" spans="3:5" s="52" customFormat="1">
      <c r="C275" s="53"/>
      <c r="D275" s="53"/>
      <c r="E275" s="53"/>
    </row>
    <row r="276" spans="3:5" s="52" customFormat="1">
      <c r="C276" s="53"/>
      <c r="D276" s="53"/>
      <c r="E276" s="53"/>
    </row>
    <row r="277" spans="3:5" s="52" customFormat="1">
      <c r="C277" s="53"/>
      <c r="D277" s="53"/>
      <c r="E277" s="53"/>
    </row>
    <row r="278" spans="3:5" s="52" customFormat="1">
      <c r="C278" s="53"/>
      <c r="D278" s="53"/>
      <c r="E278" s="53"/>
    </row>
    <row r="279" spans="3:5" s="52" customFormat="1">
      <c r="C279" s="53"/>
      <c r="D279" s="53"/>
      <c r="E279" s="53"/>
    </row>
    <row r="280" spans="3:5" s="52" customFormat="1">
      <c r="C280" s="53"/>
      <c r="D280" s="53"/>
      <c r="E280" s="53"/>
    </row>
    <row r="281" spans="3:5" s="52" customFormat="1">
      <c r="C281" s="53"/>
      <c r="D281" s="53"/>
      <c r="E281" s="53"/>
    </row>
    <row r="282" spans="3:5" s="52" customFormat="1">
      <c r="C282" s="53"/>
      <c r="D282" s="53"/>
      <c r="E282" s="53"/>
    </row>
    <row r="283" spans="3:5" s="52" customFormat="1">
      <c r="C283" s="53"/>
      <c r="D283" s="53"/>
      <c r="E283" s="53"/>
    </row>
    <row r="284" spans="3:5" s="52" customFormat="1">
      <c r="C284" s="53"/>
      <c r="D284" s="53"/>
      <c r="E284" s="53"/>
    </row>
    <row r="285" spans="3:5" s="52" customFormat="1">
      <c r="C285" s="53"/>
      <c r="D285" s="53"/>
      <c r="E285" s="53"/>
    </row>
    <row r="286" spans="3:5" s="52" customFormat="1">
      <c r="C286" s="53"/>
      <c r="D286" s="53"/>
      <c r="E286" s="53"/>
    </row>
    <row r="287" spans="3:5" s="52" customFormat="1">
      <c r="C287" s="53"/>
      <c r="D287" s="53"/>
      <c r="E287" s="53"/>
    </row>
    <row r="288" spans="3:5" s="52" customFormat="1">
      <c r="C288" s="53"/>
      <c r="D288" s="53"/>
      <c r="E288" s="53"/>
    </row>
    <row r="289" spans="3:5" s="52" customFormat="1">
      <c r="C289" s="53"/>
      <c r="D289" s="53"/>
      <c r="E289" s="53"/>
    </row>
    <row r="290" spans="3:5" s="52" customFormat="1">
      <c r="C290" s="53"/>
      <c r="D290" s="53"/>
      <c r="E290" s="53"/>
    </row>
    <row r="291" spans="3:5" s="52" customFormat="1">
      <c r="C291" s="53"/>
      <c r="D291" s="53"/>
      <c r="E291" s="53"/>
    </row>
    <row r="292" spans="3:5" s="52" customFormat="1">
      <c r="C292" s="53"/>
      <c r="D292" s="53"/>
      <c r="E292" s="53"/>
    </row>
    <row r="293" spans="3:5" s="52" customFormat="1">
      <c r="C293" s="53"/>
      <c r="D293" s="53"/>
      <c r="E293" s="53"/>
    </row>
    <row r="294" spans="3:5" s="52" customFormat="1">
      <c r="C294" s="53"/>
      <c r="D294" s="53"/>
      <c r="E294" s="53"/>
    </row>
    <row r="295" spans="3:5" s="52" customFormat="1">
      <c r="C295" s="53"/>
      <c r="D295" s="53"/>
      <c r="E295" s="53"/>
    </row>
    <row r="296" spans="3:5" s="52" customFormat="1">
      <c r="C296" s="53"/>
      <c r="D296" s="53"/>
      <c r="E296" s="53"/>
    </row>
    <row r="297" spans="3:5" s="52" customFormat="1">
      <c r="C297" s="53"/>
      <c r="D297" s="53"/>
      <c r="E297" s="53"/>
    </row>
    <row r="298" spans="3:5" s="52" customFormat="1">
      <c r="C298" s="53"/>
      <c r="D298" s="53"/>
      <c r="E298" s="53"/>
    </row>
    <row r="299" spans="3:5" s="52" customFormat="1">
      <c r="C299" s="53"/>
      <c r="D299" s="53"/>
      <c r="E299" s="53"/>
    </row>
    <row r="300" spans="3:5" s="52" customFormat="1">
      <c r="C300" s="53"/>
      <c r="D300" s="53"/>
      <c r="E300" s="53"/>
    </row>
    <row r="301" spans="3:5" s="52" customFormat="1">
      <c r="C301" s="53"/>
      <c r="D301" s="53"/>
      <c r="E301" s="53"/>
    </row>
    <row r="302" spans="3:5" s="52" customFormat="1">
      <c r="C302" s="53"/>
      <c r="D302" s="53"/>
      <c r="E302" s="53"/>
    </row>
    <row r="303" spans="3:5" s="52" customFormat="1">
      <c r="C303" s="53"/>
      <c r="D303" s="53"/>
      <c r="E303" s="53"/>
    </row>
    <row r="304" spans="3:5" s="52" customFormat="1">
      <c r="C304" s="53"/>
      <c r="D304" s="53"/>
      <c r="E304" s="53"/>
    </row>
    <row r="305" spans="3:5" s="52" customFormat="1">
      <c r="C305" s="53"/>
      <c r="D305" s="53"/>
      <c r="E305" s="53"/>
    </row>
    <row r="306" spans="3:5" s="52" customFormat="1">
      <c r="C306" s="53"/>
      <c r="D306" s="53"/>
      <c r="E306" s="53"/>
    </row>
    <row r="307" spans="3:5" s="52" customFormat="1">
      <c r="C307" s="53"/>
      <c r="D307" s="53"/>
      <c r="E307" s="53"/>
    </row>
    <row r="308" spans="3:5" s="52" customFormat="1">
      <c r="C308" s="53"/>
      <c r="D308" s="53"/>
      <c r="E308" s="53"/>
    </row>
    <row r="309" spans="3:5" s="52" customFormat="1">
      <c r="C309" s="53"/>
      <c r="D309" s="53"/>
      <c r="E309" s="53"/>
    </row>
    <row r="310" spans="3:5" s="52" customFormat="1">
      <c r="C310" s="53"/>
      <c r="D310" s="53"/>
      <c r="E310" s="53"/>
    </row>
    <row r="311" spans="3:5" s="52" customFormat="1">
      <c r="C311" s="53"/>
      <c r="D311" s="53"/>
      <c r="E311" s="53"/>
    </row>
    <row r="312" spans="3:5" s="52" customFormat="1">
      <c r="C312" s="53"/>
      <c r="D312" s="53"/>
      <c r="E312" s="53"/>
    </row>
    <row r="313" spans="3:5" s="52" customFormat="1">
      <c r="C313" s="53"/>
      <c r="D313" s="53"/>
      <c r="E313" s="53"/>
    </row>
    <row r="314" spans="3:5" s="52" customFormat="1">
      <c r="C314" s="53"/>
      <c r="D314" s="53"/>
      <c r="E314" s="53"/>
    </row>
    <row r="315" spans="3:5" s="52" customFormat="1">
      <c r="C315" s="53"/>
      <c r="D315" s="53"/>
      <c r="E315" s="53"/>
    </row>
    <row r="316" spans="3:5" s="52" customFormat="1">
      <c r="C316" s="53"/>
      <c r="D316" s="53"/>
      <c r="E316" s="53"/>
    </row>
    <row r="317" spans="3:5" s="52" customFormat="1">
      <c r="C317" s="53"/>
      <c r="D317" s="53"/>
      <c r="E317" s="53"/>
    </row>
    <row r="318" spans="3:5" s="52" customFormat="1">
      <c r="C318" s="53"/>
      <c r="D318" s="53"/>
      <c r="E318" s="53"/>
    </row>
    <row r="319" spans="3:5" s="52" customFormat="1">
      <c r="C319" s="53"/>
      <c r="D319" s="53"/>
      <c r="E319" s="53"/>
    </row>
    <row r="320" spans="3:5" s="52" customFormat="1">
      <c r="C320" s="53"/>
      <c r="D320" s="53"/>
      <c r="E320" s="53"/>
    </row>
    <row r="321" spans="3:5" s="52" customFormat="1">
      <c r="C321" s="53"/>
      <c r="D321" s="53"/>
      <c r="E321" s="53"/>
    </row>
    <row r="322" spans="3:5" s="52" customFormat="1">
      <c r="C322" s="53"/>
      <c r="D322" s="53"/>
      <c r="E322" s="53"/>
    </row>
    <row r="323" spans="3:5" s="52" customFormat="1">
      <c r="C323" s="53"/>
      <c r="D323" s="53"/>
      <c r="E323" s="53"/>
    </row>
    <row r="324" spans="3:5" s="52" customFormat="1">
      <c r="C324" s="53"/>
      <c r="D324" s="53"/>
      <c r="E324" s="53"/>
    </row>
    <row r="325" spans="3:5" s="52" customFormat="1">
      <c r="C325" s="53"/>
      <c r="D325" s="53"/>
      <c r="E325" s="53"/>
    </row>
    <row r="326" spans="3:5" s="52" customFormat="1">
      <c r="C326" s="53"/>
      <c r="D326" s="53"/>
      <c r="E326" s="53"/>
    </row>
    <row r="327" spans="3:5" s="52" customFormat="1">
      <c r="C327" s="53"/>
      <c r="D327" s="53"/>
      <c r="E327" s="53"/>
    </row>
    <row r="328" spans="3:5" s="52" customFormat="1">
      <c r="C328" s="53"/>
      <c r="D328" s="53"/>
      <c r="E328" s="53"/>
    </row>
    <row r="329" spans="3:5" s="52" customFormat="1">
      <c r="C329" s="53"/>
      <c r="D329" s="53"/>
      <c r="E329" s="53"/>
    </row>
    <row r="330" spans="3:5" s="52" customFormat="1">
      <c r="C330" s="53"/>
      <c r="D330" s="53"/>
      <c r="E330" s="53"/>
    </row>
    <row r="331" spans="3:5" s="52" customFormat="1">
      <c r="C331" s="53"/>
      <c r="D331" s="53"/>
      <c r="E331" s="53"/>
    </row>
    <row r="332" spans="3:5" s="52" customFormat="1">
      <c r="C332" s="53"/>
      <c r="D332" s="53"/>
      <c r="E332" s="53"/>
    </row>
    <row r="333" spans="3:5" s="52" customFormat="1">
      <c r="C333" s="53"/>
      <c r="D333" s="53"/>
      <c r="E333" s="53"/>
    </row>
    <row r="334" spans="3:5" s="52" customFormat="1">
      <c r="C334" s="53"/>
      <c r="D334" s="53"/>
      <c r="E334" s="53"/>
    </row>
    <row r="335" spans="3:5" s="52" customFormat="1">
      <c r="C335" s="53"/>
      <c r="D335" s="53"/>
      <c r="E335" s="53"/>
    </row>
    <row r="336" spans="3:5" s="52" customFormat="1">
      <c r="C336" s="53"/>
      <c r="D336" s="53"/>
      <c r="E336" s="53"/>
    </row>
    <row r="337" spans="3:5" s="52" customFormat="1">
      <c r="C337" s="53"/>
      <c r="D337" s="53"/>
      <c r="E337" s="53"/>
    </row>
    <row r="338" spans="3:5" s="52" customFormat="1">
      <c r="C338" s="53"/>
      <c r="D338" s="53"/>
      <c r="E338" s="53"/>
    </row>
    <row r="339" spans="3:5" s="52" customFormat="1">
      <c r="C339" s="53"/>
      <c r="D339" s="53"/>
      <c r="E339" s="53"/>
    </row>
    <row r="340" spans="3:5" s="52" customFormat="1">
      <c r="C340" s="53"/>
      <c r="D340" s="53"/>
      <c r="E340" s="53"/>
    </row>
    <row r="341" spans="3:5" s="52" customFormat="1">
      <c r="C341" s="53"/>
      <c r="D341" s="53"/>
      <c r="E341" s="53"/>
    </row>
    <row r="342" spans="3:5" s="52" customFormat="1">
      <c r="C342" s="53"/>
      <c r="D342" s="53"/>
      <c r="E342" s="53"/>
    </row>
    <row r="343" spans="3:5" s="52" customFormat="1">
      <c r="C343" s="53"/>
      <c r="D343" s="53"/>
      <c r="E343" s="53"/>
    </row>
    <row r="344" spans="3:5" s="52" customFormat="1">
      <c r="C344" s="53"/>
      <c r="D344" s="53"/>
      <c r="E344" s="53"/>
    </row>
    <row r="345" spans="3:5" s="52" customFormat="1">
      <c r="C345" s="53"/>
      <c r="D345" s="53"/>
      <c r="E345" s="53"/>
    </row>
    <row r="346" spans="3:5" s="52" customFormat="1">
      <c r="C346" s="53"/>
      <c r="D346" s="53"/>
      <c r="E346" s="53"/>
    </row>
    <row r="347" spans="3:5" s="52" customFormat="1">
      <c r="C347" s="53"/>
      <c r="D347" s="53"/>
      <c r="E347" s="53"/>
    </row>
  </sheetData>
  <mergeCells count="27">
    <mergeCell ref="A57:B57"/>
    <mergeCell ref="A59:B59"/>
    <mergeCell ref="A61:B61"/>
    <mergeCell ref="C52:K52"/>
    <mergeCell ref="I15:K15"/>
    <mergeCell ref="A17:A18"/>
    <mergeCell ref="B17:B18"/>
    <mergeCell ref="O15:P15"/>
    <mergeCell ref="F17:K17"/>
    <mergeCell ref="L17:P17"/>
    <mergeCell ref="C53:J53"/>
    <mergeCell ref="C54:K54"/>
    <mergeCell ref="C17:C18"/>
    <mergeCell ref="D17:D18"/>
    <mergeCell ref="E17:E18"/>
    <mergeCell ref="A13:G13"/>
    <mergeCell ref="K13:M13"/>
    <mergeCell ref="N13:O13"/>
    <mergeCell ref="D10:N10"/>
    <mergeCell ref="D7:N7"/>
    <mergeCell ref="D8:N8"/>
    <mergeCell ref="D9:N9"/>
    <mergeCell ref="L1:P1"/>
    <mergeCell ref="D2:I2"/>
    <mergeCell ref="D3:N3"/>
    <mergeCell ref="D4:N4"/>
    <mergeCell ref="D6:N6"/>
  </mergeCells>
  <pageMargins left="0.47244094488188981" right="0.43307086614173229" top="0.74803149606299213" bottom="0.6692913385826772" header="0.51181102362204722" footer="0.43307086614173229"/>
  <pageSetup paperSize="9" scale="89" fitToHeight="0" orientation="landscape" r:id="rId1"/>
  <headerFooter alignWithMargins="0">
    <oddFooter>&amp;R&amp;P lapa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395"/>
  <sheetViews>
    <sheetView topLeftCell="A102" zoomScale="80" zoomScaleNormal="80" zoomScaleSheetLayoutView="85" workbookViewId="0">
      <selection activeCell="H27" sqref="H27"/>
    </sheetView>
  </sheetViews>
  <sheetFormatPr defaultColWidth="9.140625" defaultRowHeight="12.75"/>
  <cols>
    <col min="1" max="1" width="4.140625" style="60" customWidth="1"/>
    <col min="2" max="2" width="15.28515625" style="100" customWidth="1"/>
    <col min="3" max="3" width="36.28515625" style="107" customWidth="1"/>
    <col min="4" max="4" width="5.85546875" style="107" customWidth="1"/>
    <col min="5" max="5" width="7.85546875" style="107" customWidth="1"/>
    <col min="6" max="6" width="8.140625" style="100" customWidth="1"/>
    <col min="7" max="7" width="8.42578125" style="60" customWidth="1"/>
    <col min="8" max="8" width="8.140625" style="60" customWidth="1"/>
    <col min="9" max="9" width="8.140625" style="60" bestFit="1" customWidth="1"/>
    <col min="10" max="10" width="7.140625" style="60" bestFit="1" customWidth="1"/>
    <col min="11" max="12" width="8.42578125" style="60" customWidth="1"/>
    <col min="13" max="13" width="9.28515625" style="60" bestFit="1" customWidth="1"/>
    <col min="14" max="14" width="9.5703125" style="60" customWidth="1"/>
    <col min="15" max="15" width="8.42578125" style="60" customWidth="1"/>
    <col min="16" max="16" width="9.42578125" style="60" customWidth="1"/>
    <col min="17" max="16384" width="9.140625" style="60"/>
  </cols>
  <sheetData>
    <row r="1" spans="1:16" s="52" customFormat="1" ht="10.5" customHeight="1">
      <c r="C1" s="53"/>
      <c r="D1" s="53"/>
      <c r="E1" s="53"/>
      <c r="L1" s="350" t="s">
        <v>82</v>
      </c>
      <c r="M1" s="350"/>
      <c r="N1" s="350"/>
      <c r="O1" s="350"/>
      <c r="P1" s="350"/>
    </row>
    <row r="2" spans="1:16" s="52" customFormat="1">
      <c r="C2" s="53"/>
      <c r="D2" s="359" t="s">
        <v>83</v>
      </c>
      <c r="E2" s="359"/>
      <c r="F2" s="359"/>
      <c r="G2" s="359"/>
      <c r="H2" s="359"/>
      <c r="I2" s="54" t="s">
        <v>59</v>
      </c>
    </row>
    <row r="3" spans="1:16" s="52" customFormat="1">
      <c r="C3" s="360" t="str">
        <f>KOPS!D23</f>
        <v>JAUNBŪVE - JUMTA KONSTRUKCIJAS UN ELEMENTI</v>
      </c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</row>
    <row r="4" spans="1:16" s="52" customFormat="1">
      <c r="C4" s="357" t="s">
        <v>36</v>
      </c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</row>
    <row r="5" spans="1:16" s="52" customFormat="1" ht="12.75" customHeight="1"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6" s="52" customFormat="1">
      <c r="A6" s="377" t="s">
        <v>38</v>
      </c>
      <c r="B6" s="377"/>
      <c r="C6" s="358" t="str">
        <f>BS!D6</f>
        <v>JAUNMĀRUPES PAMATSKOLAS BASEINA JUMTA PĀRBŪVE</v>
      </c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</row>
    <row r="7" spans="1:16" s="52" customFormat="1">
      <c r="A7" s="377" t="s">
        <v>37</v>
      </c>
      <c r="B7" s="377"/>
      <c r="C7" s="358" t="str">
        <f>BS!D7</f>
        <v>JAUNMĀRUPES PAMATSKOLAS BASEINA JUMTA PĀRBŪVE</v>
      </c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</row>
    <row r="8" spans="1:16" s="52" customFormat="1">
      <c r="A8" s="377" t="s">
        <v>39</v>
      </c>
      <c r="B8" s="377"/>
      <c r="C8" s="358" t="str">
        <f>BS!D8</f>
        <v>MĀRUPES NOVADS, MĀRUPE, MAZCENU ALEJA 4A</v>
      </c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</row>
    <row r="9" spans="1:16" s="52" customFormat="1">
      <c r="A9" s="377" t="s">
        <v>40</v>
      </c>
      <c r="B9" s="377"/>
      <c r="C9" s="358" t="str">
        <f>BS!D9</f>
        <v>MĀRUPES NOVADA DOME</v>
      </c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</row>
    <row r="10" spans="1:16" s="52" customFormat="1">
      <c r="A10" s="377" t="s">
        <v>41</v>
      </c>
      <c r="B10" s="377"/>
      <c r="C10" s="358">
        <f>BS!D10</f>
        <v>0</v>
      </c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</row>
    <row r="11" spans="1:16" s="52" customFormat="1">
      <c r="A11" s="377" t="s">
        <v>42</v>
      </c>
      <c r="B11" s="377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  <row r="12" spans="1:16" s="52" customFormat="1">
      <c r="A12" s="56"/>
      <c r="B12" s="56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</row>
    <row r="13" spans="1:16" s="52" customFormat="1">
      <c r="A13" s="367" t="str">
        <f>BS!A13</f>
        <v>Tāme sastādīta 2017. gada tirgus cenās.</v>
      </c>
      <c r="B13" s="367"/>
      <c r="C13" s="367"/>
      <c r="D13" s="367"/>
      <c r="E13" s="367"/>
      <c r="F13" s="367"/>
      <c r="G13" s="367"/>
      <c r="H13" s="57"/>
      <c r="I13" s="57"/>
      <c r="J13" s="57"/>
      <c r="K13" s="358" t="s">
        <v>84</v>
      </c>
      <c r="L13" s="358"/>
      <c r="M13" s="358"/>
      <c r="N13" s="368">
        <f>P110</f>
        <v>0</v>
      </c>
      <c r="O13" s="358"/>
      <c r="P13" s="58" t="s">
        <v>85</v>
      </c>
    </row>
    <row r="14" spans="1:16" s="52" customFormat="1">
      <c r="A14" s="56"/>
      <c r="B14" s="56"/>
      <c r="C14" s="56"/>
      <c r="D14" s="56"/>
      <c r="E14" s="56"/>
      <c r="F14" s="56"/>
      <c r="G14" s="56"/>
      <c r="H14" s="57"/>
      <c r="I14" s="57"/>
      <c r="J14" s="57"/>
      <c r="K14" s="57"/>
      <c r="L14" s="57"/>
      <c r="M14" s="57"/>
      <c r="N14" s="59"/>
      <c r="O14" s="57"/>
      <c r="P14" s="58"/>
    </row>
    <row r="15" spans="1:16">
      <c r="B15" s="60"/>
      <c r="C15" s="60"/>
      <c r="D15" s="60"/>
      <c r="E15" s="60"/>
      <c r="F15" s="60"/>
      <c r="I15" s="366" t="s">
        <v>86</v>
      </c>
      <c r="J15" s="366"/>
      <c r="K15" s="366"/>
      <c r="L15" s="63" t="str">
        <f>BS!L15</f>
        <v xml:space="preserve">2017.gada </v>
      </c>
      <c r="M15" s="62"/>
      <c r="N15" s="62"/>
      <c r="O15" s="351"/>
      <c r="P15" s="351"/>
    </row>
    <row r="16" spans="1:16" ht="13.5" thickBot="1">
      <c r="B16" s="60"/>
      <c r="C16" s="60"/>
      <c r="D16" s="60"/>
      <c r="E16" s="60"/>
      <c r="F16" s="60"/>
      <c r="I16" s="64"/>
      <c r="J16" s="64"/>
      <c r="K16" s="64"/>
      <c r="L16" s="62"/>
      <c r="M16" s="62"/>
      <c r="N16" s="62"/>
      <c r="O16" s="63"/>
      <c r="P16" s="63"/>
    </row>
    <row r="17" spans="1:16" s="65" customFormat="1" ht="13.5" thickBot="1">
      <c r="A17" s="353" t="s">
        <v>44</v>
      </c>
      <c r="B17" s="353" t="s">
        <v>87</v>
      </c>
      <c r="C17" s="355" t="s">
        <v>88</v>
      </c>
      <c r="D17" s="353" t="s">
        <v>89</v>
      </c>
      <c r="E17" s="353" t="s">
        <v>90</v>
      </c>
      <c r="F17" s="352" t="s">
        <v>91</v>
      </c>
      <c r="G17" s="352"/>
      <c r="H17" s="352"/>
      <c r="I17" s="352"/>
      <c r="J17" s="352"/>
      <c r="K17" s="352"/>
      <c r="L17" s="352" t="s">
        <v>92</v>
      </c>
      <c r="M17" s="352"/>
      <c r="N17" s="352"/>
      <c r="O17" s="352"/>
      <c r="P17" s="352"/>
    </row>
    <row r="18" spans="1:16" s="65" customFormat="1" ht="57" customHeight="1" thickBot="1">
      <c r="A18" s="354"/>
      <c r="B18" s="354"/>
      <c r="C18" s="356"/>
      <c r="D18" s="354"/>
      <c r="E18" s="354"/>
      <c r="F18" s="66" t="s">
        <v>93</v>
      </c>
      <c r="G18" s="67" t="s">
        <v>94</v>
      </c>
      <c r="H18" s="67" t="s">
        <v>51</v>
      </c>
      <c r="I18" s="67" t="s">
        <v>52</v>
      </c>
      <c r="J18" s="67" t="s">
        <v>53</v>
      </c>
      <c r="K18" s="66" t="s">
        <v>95</v>
      </c>
      <c r="L18" s="67" t="s">
        <v>96</v>
      </c>
      <c r="M18" s="67" t="s">
        <v>51</v>
      </c>
      <c r="N18" s="67" t="s">
        <v>52</v>
      </c>
      <c r="O18" s="67" t="s">
        <v>53</v>
      </c>
      <c r="P18" s="67" t="s">
        <v>97</v>
      </c>
    </row>
    <row r="19" spans="1:16" s="65" customFormat="1" ht="13.5" thickBot="1">
      <c r="A19" s="68" t="s">
        <v>98</v>
      </c>
      <c r="B19" s="69" t="s">
        <v>99</v>
      </c>
      <c r="C19" s="70">
        <v>3</v>
      </c>
      <c r="D19" s="71">
        <v>4</v>
      </c>
      <c r="E19" s="70">
        <v>5</v>
      </c>
      <c r="F19" s="71">
        <v>6</v>
      </c>
      <c r="G19" s="70">
        <v>7</v>
      </c>
      <c r="H19" s="70">
        <v>8</v>
      </c>
      <c r="I19" s="71">
        <v>9</v>
      </c>
      <c r="J19" s="71">
        <v>10</v>
      </c>
      <c r="K19" s="70">
        <v>11</v>
      </c>
      <c r="L19" s="70">
        <v>12</v>
      </c>
      <c r="M19" s="70">
        <v>13</v>
      </c>
      <c r="N19" s="71">
        <v>14</v>
      </c>
      <c r="O19" s="71">
        <v>15</v>
      </c>
      <c r="P19" s="72">
        <v>16</v>
      </c>
    </row>
    <row r="20" spans="1:16" s="65" customFormat="1">
      <c r="A20" s="187"/>
      <c r="B20" s="188"/>
      <c r="C20" s="189"/>
      <c r="D20" s="190"/>
      <c r="E20" s="189"/>
      <c r="F20" s="190"/>
      <c r="G20" s="189"/>
      <c r="H20" s="189"/>
      <c r="I20" s="190"/>
      <c r="J20" s="190"/>
      <c r="K20" s="189"/>
      <c r="L20" s="189"/>
      <c r="M20" s="189"/>
      <c r="N20" s="190"/>
      <c r="O20" s="190"/>
      <c r="P20" s="191"/>
    </row>
    <row r="21" spans="1:16" ht="44.25" customHeight="1">
      <c r="A21" s="109"/>
      <c r="B21" s="110"/>
      <c r="C21" s="297" t="s">
        <v>289</v>
      </c>
      <c r="D21" s="143"/>
      <c r="E21" s="144"/>
      <c r="F21" s="143"/>
      <c r="G21" s="143"/>
      <c r="H21" s="114"/>
      <c r="I21" s="114"/>
      <c r="J21" s="114"/>
      <c r="K21" s="114"/>
      <c r="L21" s="145"/>
      <c r="M21" s="145"/>
      <c r="N21" s="145"/>
      <c r="O21" s="145"/>
      <c r="P21" s="146"/>
    </row>
    <row r="22" spans="1:16" s="155" customFormat="1" ht="15" customHeight="1">
      <c r="A22" s="147"/>
      <c r="B22" s="148"/>
      <c r="C22" s="162" t="s">
        <v>237</v>
      </c>
      <c r="D22" s="149"/>
      <c r="E22" s="150"/>
      <c r="F22" s="151"/>
      <c r="G22" s="151"/>
      <c r="H22" s="151"/>
      <c r="I22" s="151"/>
      <c r="J22" s="151"/>
      <c r="K22" s="152"/>
      <c r="L22" s="153"/>
      <c r="M22" s="153"/>
      <c r="N22" s="153"/>
      <c r="O22" s="153"/>
      <c r="P22" s="154"/>
    </row>
    <row r="23" spans="1:16" s="155" customFormat="1" ht="15" customHeight="1">
      <c r="A23" s="147">
        <v>1</v>
      </c>
      <c r="B23" s="148"/>
      <c r="C23" s="163" t="s">
        <v>238</v>
      </c>
      <c r="D23" s="149" t="s">
        <v>1</v>
      </c>
      <c r="E23" s="150">
        <f>(0.15*0.3)*20*2</f>
        <v>1.7999999999999998</v>
      </c>
      <c r="F23" s="151"/>
      <c r="G23" s="79"/>
      <c r="H23" s="151"/>
      <c r="I23" s="151"/>
      <c r="J23" s="151"/>
      <c r="K23" s="81"/>
      <c r="L23" s="79"/>
      <c r="M23" s="79"/>
      <c r="N23" s="79"/>
      <c r="O23" s="79"/>
      <c r="P23" s="82"/>
    </row>
    <row r="24" spans="1:16" s="155" customFormat="1" ht="15" customHeight="1">
      <c r="A24" s="147"/>
      <c r="B24" s="148"/>
      <c r="C24" s="162" t="s">
        <v>233</v>
      </c>
      <c r="D24" s="149"/>
      <c r="E24" s="150"/>
      <c r="F24" s="151"/>
      <c r="G24" s="151"/>
      <c r="H24" s="151"/>
      <c r="I24" s="151"/>
      <c r="J24" s="151"/>
      <c r="K24" s="152"/>
      <c r="L24" s="153"/>
      <c r="M24" s="153"/>
      <c r="N24" s="153"/>
      <c r="O24" s="153"/>
      <c r="P24" s="154"/>
    </row>
    <row r="25" spans="1:16" s="276" customFormat="1" ht="15" customHeight="1">
      <c r="A25" s="271">
        <v>2</v>
      </c>
      <c r="B25" s="272"/>
      <c r="C25" s="298" t="s">
        <v>234</v>
      </c>
      <c r="D25" s="299" t="s">
        <v>0</v>
      </c>
      <c r="E25" s="300">
        <v>10.199999999999999</v>
      </c>
      <c r="F25" s="273"/>
      <c r="G25" s="274"/>
      <c r="H25" s="273"/>
      <c r="I25" s="273"/>
      <c r="J25" s="273"/>
      <c r="K25" s="81"/>
      <c r="L25" s="274"/>
      <c r="M25" s="274"/>
      <c r="N25" s="274"/>
      <c r="O25" s="274"/>
      <c r="P25" s="275"/>
    </row>
    <row r="26" spans="1:16" s="155" customFormat="1" ht="15" customHeight="1">
      <c r="A26" s="147"/>
      <c r="B26" s="148"/>
      <c r="C26" s="162" t="s">
        <v>240</v>
      </c>
      <c r="D26" s="149"/>
      <c r="E26" s="150"/>
      <c r="F26" s="151"/>
      <c r="G26" s="151"/>
      <c r="H26" s="151"/>
      <c r="I26" s="151"/>
      <c r="J26" s="151"/>
      <c r="K26" s="152"/>
      <c r="L26" s="153"/>
      <c r="M26" s="153"/>
      <c r="N26" s="153"/>
      <c r="O26" s="153"/>
      <c r="P26" s="154"/>
    </row>
    <row r="27" spans="1:16" s="155" customFormat="1" ht="25.5">
      <c r="A27" s="147">
        <v>3</v>
      </c>
      <c r="B27" s="148"/>
      <c r="C27" s="163" t="s">
        <v>193</v>
      </c>
      <c r="D27" s="149" t="s">
        <v>22</v>
      </c>
      <c r="E27" s="150">
        <v>261.45</v>
      </c>
      <c r="F27" s="151"/>
      <c r="G27" s="79"/>
      <c r="H27" s="151"/>
      <c r="I27" s="151"/>
      <c r="J27" s="151"/>
      <c r="K27" s="81"/>
      <c r="L27" s="79"/>
      <c r="M27" s="79"/>
      <c r="N27" s="79"/>
      <c r="O27" s="79"/>
      <c r="P27" s="82"/>
    </row>
    <row r="28" spans="1:16" s="155" customFormat="1">
      <c r="A28" s="147">
        <v>4</v>
      </c>
      <c r="B28" s="148"/>
      <c r="C28" s="163" t="s">
        <v>243</v>
      </c>
      <c r="D28" s="149" t="s">
        <v>22</v>
      </c>
      <c r="E28" s="150">
        <v>256.2</v>
      </c>
      <c r="F28" s="151"/>
      <c r="G28" s="79"/>
      <c r="H28" s="151"/>
      <c r="I28" s="151"/>
      <c r="J28" s="151"/>
      <c r="K28" s="81"/>
      <c r="L28" s="79"/>
      <c r="M28" s="79"/>
      <c r="N28" s="79"/>
      <c r="O28" s="79"/>
      <c r="P28" s="82"/>
    </row>
    <row r="29" spans="1:16" s="155" customFormat="1" ht="15" customHeight="1">
      <c r="A29" s="147"/>
      <c r="B29" s="148"/>
      <c r="C29" s="156" t="s">
        <v>248</v>
      </c>
      <c r="D29" s="149" t="s">
        <v>22</v>
      </c>
      <c r="E29" s="150">
        <f>E28*1.1</f>
        <v>281.82</v>
      </c>
      <c r="F29" s="151"/>
      <c r="G29" s="79"/>
      <c r="H29" s="151"/>
      <c r="I29" s="151"/>
      <c r="J29" s="151"/>
      <c r="K29" s="81"/>
      <c r="L29" s="79"/>
      <c r="M29" s="79"/>
      <c r="N29" s="79"/>
      <c r="O29" s="79"/>
      <c r="P29" s="82"/>
    </row>
    <row r="30" spans="1:16" s="155" customFormat="1">
      <c r="A30" s="147">
        <v>5</v>
      </c>
      <c r="B30" s="148"/>
      <c r="C30" s="163" t="s">
        <v>242</v>
      </c>
      <c r="D30" s="149" t="s">
        <v>22</v>
      </c>
      <c r="E30" s="150">
        <v>256.2</v>
      </c>
      <c r="F30" s="151"/>
      <c r="G30" s="79"/>
      <c r="H30" s="151"/>
      <c r="I30" s="151"/>
      <c r="J30" s="151"/>
      <c r="K30" s="81"/>
      <c r="L30" s="79"/>
      <c r="M30" s="79"/>
      <c r="N30" s="79"/>
      <c r="O30" s="79"/>
      <c r="P30" s="82"/>
    </row>
    <row r="31" spans="1:16" s="155" customFormat="1" ht="25.5">
      <c r="A31" s="147"/>
      <c r="B31" s="148"/>
      <c r="C31" s="156" t="s">
        <v>194</v>
      </c>
      <c r="D31" s="149" t="s">
        <v>22</v>
      </c>
      <c r="E31" s="150">
        <f>E30*1.1</f>
        <v>281.82</v>
      </c>
      <c r="F31" s="151"/>
      <c r="G31" s="79"/>
      <c r="H31" s="151"/>
      <c r="I31" s="151"/>
      <c r="J31" s="151"/>
      <c r="K31" s="81"/>
      <c r="L31" s="79"/>
      <c r="M31" s="79"/>
      <c r="N31" s="79"/>
      <c r="O31" s="79"/>
      <c r="P31" s="82"/>
    </row>
    <row r="32" spans="1:16" s="155" customFormat="1" ht="30.75" customHeight="1">
      <c r="A32" s="278">
        <v>6</v>
      </c>
      <c r="B32" s="279"/>
      <c r="C32" s="256" t="s">
        <v>291</v>
      </c>
      <c r="D32" s="257" t="s">
        <v>22</v>
      </c>
      <c r="E32" s="258">
        <v>512.4</v>
      </c>
      <c r="F32" s="258"/>
      <c r="G32" s="259"/>
      <c r="H32" s="258"/>
      <c r="I32" s="258"/>
      <c r="J32" s="258"/>
      <c r="K32" s="259"/>
      <c r="L32" s="259"/>
      <c r="M32" s="259"/>
      <c r="N32" s="259"/>
      <c r="O32" s="259"/>
      <c r="P32" s="260"/>
    </row>
    <row r="33" spans="1:16" s="155" customFormat="1">
      <c r="A33" s="278">
        <v>7</v>
      </c>
      <c r="B33" s="279"/>
      <c r="C33" s="256" t="s">
        <v>243</v>
      </c>
      <c r="D33" s="257" t="s">
        <v>22</v>
      </c>
      <c r="E33" s="258">
        <v>512.4</v>
      </c>
      <c r="F33" s="258"/>
      <c r="G33" s="259"/>
      <c r="H33" s="258"/>
      <c r="I33" s="258"/>
      <c r="J33" s="258"/>
      <c r="K33" s="259"/>
      <c r="L33" s="259"/>
      <c r="M33" s="259"/>
      <c r="N33" s="259"/>
      <c r="O33" s="259"/>
      <c r="P33" s="260"/>
    </row>
    <row r="34" spans="1:16" s="155" customFormat="1" ht="25.5">
      <c r="A34" s="278"/>
      <c r="B34" s="280"/>
      <c r="C34" s="281" t="s">
        <v>292</v>
      </c>
      <c r="D34" s="279" t="s">
        <v>22</v>
      </c>
      <c r="E34" s="258">
        <v>512.4</v>
      </c>
      <c r="F34" s="258"/>
      <c r="G34" s="259"/>
      <c r="H34" s="258"/>
      <c r="I34" s="258"/>
      <c r="J34" s="258"/>
      <c r="K34" s="259"/>
      <c r="L34" s="259"/>
      <c r="M34" s="259"/>
      <c r="N34" s="259"/>
      <c r="O34" s="259"/>
      <c r="P34" s="260"/>
    </row>
    <row r="35" spans="1:16" s="155" customFormat="1">
      <c r="A35" s="147">
        <v>8</v>
      </c>
      <c r="B35" s="148"/>
      <c r="C35" s="163" t="s">
        <v>242</v>
      </c>
      <c r="D35" s="149" t="s">
        <v>22</v>
      </c>
      <c r="E35" s="150">
        <v>256.2</v>
      </c>
      <c r="F35" s="151"/>
      <c r="G35" s="79"/>
      <c r="H35" s="151"/>
      <c r="I35" s="151"/>
      <c r="J35" s="151"/>
      <c r="K35" s="81"/>
      <c r="L35" s="79"/>
      <c r="M35" s="79"/>
      <c r="N35" s="79"/>
      <c r="O35" s="79"/>
      <c r="P35" s="82"/>
    </row>
    <row r="36" spans="1:16" s="155" customFormat="1" ht="25.5">
      <c r="A36" s="147"/>
      <c r="B36" s="148"/>
      <c r="C36" s="156" t="s">
        <v>188</v>
      </c>
      <c r="D36" s="149" t="s">
        <v>22</v>
      </c>
      <c r="E36" s="150">
        <f>E35*1.1</f>
        <v>281.82</v>
      </c>
      <c r="F36" s="151"/>
      <c r="G36" s="79"/>
      <c r="H36" s="151"/>
      <c r="I36" s="151"/>
      <c r="J36" s="151"/>
      <c r="K36" s="81"/>
      <c r="L36" s="79"/>
      <c r="M36" s="79"/>
      <c r="N36" s="79"/>
      <c r="O36" s="79"/>
      <c r="P36" s="82"/>
    </row>
    <row r="37" spans="1:16" s="155" customFormat="1" ht="25.5">
      <c r="A37" s="147">
        <v>9</v>
      </c>
      <c r="B37" s="148"/>
      <c r="C37" s="163" t="s">
        <v>246</v>
      </c>
      <c r="D37" s="149" t="s">
        <v>22</v>
      </c>
      <c r="E37" s="150">
        <v>288.85499999999996</v>
      </c>
      <c r="F37" s="151"/>
      <c r="G37" s="79"/>
      <c r="H37" s="151"/>
      <c r="I37" s="151"/>
      <c r="J37" s="151"/>
      <c r="K37" s="81"/>
      <c r="L37" s="79"/>
      <c r="M37" s="79"/>
      <c r="N37" s="79"/>
      <c r="O37" s="79"/>
      <c r="P37" s="82"/>
    </row>
    <row r="38" spans="1:16" s="155" customFormat="1">
      <c r="A38" s="147"/>
      <c r="B38" s="148"/>
      <c r="C38" s="156" t="s">
        <v>241</v>
      </c>
      <c r="D38" s="149" t="s">
        <v>1</v>
      </c>
      <c r="E38" s="150">
        <f>ROUND((E37*2.5)*0.05*0.1*1.1,2)</f>
        <v>3.97</v>
      </c>
      <c r="F38" s="151"/>
      <c r="G38" s="79"/>
      <c r="H38" s="151"/>
      <c r="I38" s="151"/>
      <c r="J38" s="151"/>
      <c r="K38" s="81"/>
      <c r="L38" s="79"/>
      <c r="M38" s="79"/>
      <c r="N38" s="79"/>
      <c r="O38" s="79"/>
      <c r="P38" s="82"/>
    </row>
    <row r="39" spans="1:16" s="155" customFormat="1">
      <c r="A39" s="147">
        <v>10</v>
      </c>
      <c r="B39" s="148"/>
      <c r="C39" s="163" t="s">
        <v>23</v>
      </c>
      <c r="D39" s="149" t="s">
        <v>22</v>
      </c>
      <c r="E39" s="150">
        <v>288.85499999999996</v>
      </c>
      <c r="F39" s="151"/>
      <c r="G39" s="79"/>
      <c r="H39" s="151"/>
      <c r="I39" s="151"/>
      <c r="J39" s="151"/>
      <c r="K39" s="81"/>
      <c r="L39" s="79"/>
      <c r="M39" s="79"/>
      <c r="N39" s="79"/>
      <c r="O39" s="79"/>
      <c r="P39" s="82"/>
    </row>
    <row r="40" spans="1:16" s="282" customFormat="1" ht="26.25" customHeight="1">
      <c r="A40" s="278">
        <v>11</v>
      </c>
      <c r="B40" s="279"/>
      <c r="C40" s="256" t="s">
        <v>290</v>
      </c>
      <c r="D40" s="257" t="s">
        <v>22</v>
      </c>
      <c r="E40" s="258">
        <v>288.85499999999996</v>
      </c>
      <c r="F40" s="258"/>
      <c r="G40" s="259"/>
      <c r="H40" s="258"/>
      <c r="I40" s="258"/>
      <c r="J40" s="258"/>
      <c r="K40" s="259"/>
      <c r="L40" s="259"/>
      <c r="M40" s="259"/>
      <c r="N40" s="259"/>
      <c r="O40" s="259"/>
      <c r="P40" s="260"/>
    </row>
    <row r="41" spans="1:16" s="282" customFormat="1" ht="26.25" customHeight="1">
      <c r="A41" s="278"/>
      <c r="B41" s="279"/>
      <c r="C41" s="281" t="s">
        <v>241</v>
      </c>
      <c r="D41" s="257" t="s">
        <v>1</v>
      </c>
      <c r="E41" s="258">
        <f>ROUND((E40*2.5)*0.05*0.1*1.1,2)</f>
        <v>3.97</v>
      </c>
      <c r="F41" s="258"/>
      <c r="G41" s="259"/>
      <c r="H41" s="258"/>
      <c r="I41" s="258"/>
      <c r="J41" s="258"/>
      <c r="K41" s="259"/>
      <c r="L41" s="259"/>
      <c r="M41" s="259"/>
      <c r="N41" s="259"/>
      <c r="O41" s="259"/>
      <c r="P41" s="260"/>
    </row>
    <row r="42" spans="1:16" s="155" customFormat="1" ht="25.5">
      <c r="A42" s="147">
        <v>12</v>
      </c>
      <c r="B42" s="148"/>
      <c r="C42" s="163" t="s">
        <v>247</v>
      </c>
      <c r="D42" s="149" t="s">
        <v>22</v>
      </c>
      <c r="E42" s="150">
        <v>288.85499999999996</v>
      </c>
      <c r="F42" s="151"/>
      <c r="G42" s="79"/>
      <c r="H42" s="151"/>
      <c r="I42" s="151"/>
      <c r="J42" s="151"/>
      <c r="K42" s="81"/>
      <c r="L42" s="79"/>
      <c r="M42" s="79"/>
      <c r="N42" s="79"/>
      <c r="O42" s="79"/>
      <c r="P42" s="82"/>
    </row>
    <row r="43" spans="1:16" s="155" customFormat="1">
      <c r="A43" s="147"/>
      <c r="B43" s="148"/>
      <c r="C43" s="156" t="s">
        <v>245</v>
      </c>
      <c r="D43" s="149" t="s">
        <v>1</v>
      </c>
      <c r="E43" s="150">
        <f>ROUND((E42*3.5)*0.04*0.1*1.1,2)</f>
        <v>4.45</v>
      </c>
      <c r="F43" s="151"/>
      <c r="G43" s="79"/>
      <c r="H43" s="151"/>
      <c r="I43" s="151"/>
      <c r="J43" s="151"/>
      <c r="K43" s="81"/>
      <c r="L43" s="79"/>
      <c r="M43" s="79"/>
      <c r="N43" s="79"/>
      <c r="O43" s="79"/>
      <c r="P43" s="82"/>
    </row>
    <row r="44" spans="1:16" s="155" customFormat="1" ht="25.5">
      <c r="A44" s="147">
        <v>13</v>
      </c>
      <c r="B44" s="148"/>
      <c r="C44" s="163" t="s">
        <v>187</v>
      </c>
      <c r="D44" s="149" t="s">
        <v>22</v>
      </c>
      <c r="E44" s="150">
        <v>288.85499999999996</v>
      </c>
      <c r="F44" s="151"/>
      <c r="G44" s="79"/>
      <c r="H44" s="151"/>
      <c r="I44" s="151"/>
      <c r="J44" s="151"/>
      <c r="K44" s="81"/>
      <c r="L44" s="79"/>
      <c r="M44" s="79"/>
      <c r="N44" s="79"/>
      <c r="O44" s="79"/>
      <c r="P44" s="82"/>
    </row>
    <row r="45" spans="1:16" s="155" customFormat="1" ht="15" customHeight="1">
      <c r="A45" s="147"/>
      <c r="B45" s="148"/>
      <c r="C45" s="156"/>
      <c r="D45" s="149"/>
      <c r="E45" s="150"/>
      <c r="F45" s="151"/>
      <c r="G45" s="151"/>
      <c r="H45" s="151"/>
      <c r="I45" s="151"/>
      <c r="J45" s="151"/>
      <c r="K45" s="152"/>
      <c r="L45" s="153"/>
      <c r="M45" s="153"/>
      <c r="N45" s="153"/>
      <c r="O45" s="153"/>
      <c r="P45" s="154"/>
    </row>
    <row r="46" spans="1:16" ht="33.75" customHeight="1">
      <c r="A46" s="109"/>
      <c r="B46" s="110"/>
      <c r="C46" s="111" t="s">
        <v>239</v>
      </c>
      <c r="D46" s="143"/>
      <c r="E46" s="144"/>
      <c r="F46" s="143"/>
      <c r="G46" s="143"/>
      <c r="H46" s="114"/>
      <c r="I46" s="114"/>
      <c r="J46" s="114"/>
      <c r="K46" s="152"/>
      <c r="L46" s="153"/>
      <c r="M46" s="153"/>
      <c r="N46" s="153"/>
      <c r="O46" s="153"/>
      <c r="P46" s="154"/>
    </row>
    <row r="47" spans="1:16" s="155" customFormat="1">
      <c r="A47" s="147">
        <v>14</v>
      </c>
      <c r="B47" s="148"/>
      <c r="C47" s="163" t="s">
        <v>243</v>
      </c>
      <c r="D47" s="149" t="s">
        <v>22</v>
      </c>
      <c r="E47" s="150">
        <v>180.58949999999999</v>
      </c>
      <c r="F47" s="151"/>
      <c r="G47" s="79"/>
      <c r="H47" s="151"/>
      <c r="I47" s="151"/>
      <c r="J47" s="151"/>
      <c r="K47" s="81"/>
      <c r="L47" s="79"/>
      <c r="M47" s="79"/>
      <c r="N47" s="79"/>
      <c r="O47" s="79"/>
      <c r="P47" s="82"/>
    </row>
    <row r="48" spans="1:16" s="155" customFormat="1">
      <c r="A48" s="147"/>
      <c r="B48" s="148"/>
      <c r="C48" s="156" t="s">
        <v>244</v>
      </c>
      <c r="D48" s="149" t="s">
        <v>22</v>
      </c>
      <c r="E48" s="150">
        <f>E47*1.1</f>
        <v>198.64845</v>
      </c>
      <c r="F48" s="151"/>
      <c r="G48" s="79"/>
      <c r="H48" s="151"/>
      <c r="I48" s="151"/>
      <c r="J48" s="151"/>
      <c r="K48" s="81"/>
      <c r="L48" s="79"/>
      <c r="M48" s="79"/>
      <c r="N48" s="79"/>
      <c r="O48" s="79"/>
      <c r="P48" s="82"/>
    </row>
    <row r="49" spans="1:16" s="155" customFormat="1">
      <c r="A49" s="147">
        <v>15</v>
      </c>
      <c r="B49" s="148"/>
      <c r="C49" s="163" t="s">
        <v>242</v>
      </c>
      <c r="D49" s="149" t="s">
        <v>22</v>
      </c>
      <c r="E49" s="150">
        <v>180.58949999999999</v>
      </c>
      <c r="F49" s="151"/>
      <c r="G49" s="79"/>
      <c r="H49" s="151"/>
      <c r="I49" s="151"/>
      <c r="J49" s="151"/>
      <c r="K49" s="81"/>
      <c r="L49" s="79"/>
      <c r="M49" s="79"/>
      <c r="N49" s="79"/>
      <c r="O49" s="79"/>
      <c r="P49" s="82"/>
    </row>
    <row r="50" spans="1:16" s="155" customFormat="1" ht="25.5">
      <c r="A50" s="147"/>
      <c r="B50" s="148"/>
      <c r="C50" s="156" t="s">
        <v>188</v>
      </c>
      <c r="D50" s="149" t="s">
        <v>22</v>
      </c>
      <c r="E50" s="150">
        <f>E49*1.1</f>
        <v>198.64845</v>
      </c>
      <c r="F50" s="151"/>
      <c r="G50" s="79"/>
      <c r="H50" s="151"/>
      <c r="I50" s="151"/>
      <c r="J50" s="151"/>
      <c r="K50" s="81"/>
      <c r="L50" s="79"/>
      <c r="M50" s="79"/>
      <c r="N50" s="79"/>
      <c r="O50" s="79"/>
      <c r="P50" s="82"/>
    </row>
    <row r="51" spans="1:16" s="155" customFormat="1" ht="25.5">
      <c r="A51" s="147">
        <v>16</v>
      </c>
      <c r="B51" s="148"/>
      <c r="C51" s="163" t="s">
        <v>246</v>
      </c>
      <c r="D51" s="149" t="s">
        <v>22</v>
      </c>
      <c r="E51" s="150">
        <v>180.6</v>
      </c>
      <c r="F51" s="151"/>
      <c r="G51" s="79"/>
      <c r="H51" s="151"/>
      <c r="I51" s="151"/>
      <c r="J51" s="151"/>
      <c r="K51" s="81"/>
      <c r="L51" s="79"/>
      <c r="M51" s="79"/>
      <c r="N51" s="79"/>
      <c r="O51" s="79"/>
      <c r="P51" s="82"/>
    </row>
    <row r="52" spans="1:16" s="155" customFormat="1">
      <c r="A52" s="147"/>
      <c r="B52" s="148"/>
      <c r="C52" s="156" t="s">
        <v>241</v>
      </c>
      <c r="D52" s="149" t="s">
        <v>1</v>
      </c>
      <c r="E52" s="150">
        <f>ROUND((E51*2.5)*0.05*0.1*1.1,2)</f>
        <v>2.48</v>
      </c>
      <c r="F52" s="151"/>
      <c r="G52" s="79"/>
      <c r="H52" s="151"/>
      <c r="I52" s="151"/>
      <c r="J52" s="151"/>
      <c r="K52" s="81"/>
      <c r="L52" s="79"/>
      <c r="M52" s="79"/>
      <c r="N52" s="79"/>
      <c r="O52" s="79"/>
      <c r="P52" s="82"/>
    </row>
    <row r="53" spans="1:16" s="155" customFormat="1" ht="15.75" customHeight="1">
      <c r="A53" s="147">
        <v>17</v>
      </c>
      <c r="B53" s="148"/>
      <c r="C53" s="163" t="s">
        <v>23</v>
      </c>
      <c r="D53" s="149" t="s">
        <v>22</v>
      </c>
      <c r="E53" s="150">
        <v>180.58949999999999</v>
      </c>
      <c r="F53" s="151"/>
      <c r="G53" s="79"/>
      <c r="H53" s="151"/>
      <c r="I53" s="151"/>
      <c r="J53" s="151"/>
      <c r="K53" s="81"/>
      <c r="L53" s="79"/>
      <c r="M53" s="79"/>
      <c r="N53" s="79"/>
      <c r="O53" s="79"/>
      <c r="P53" s="82"/>
    </row>
    <row r="54" spans="1:16" s="155" customFormat="1" ht="25.5">
      <c r="A54" s="147">
        <v>18</v>
      </c>
      <c r="B54" s="148"/>
      <c r="C54" s="163" t="s">
        <v>247</v>
      </c>
      <c r="D54" s="149" t="s">
        <v>22</v>
      </c>
      <c r="E54" s="150">
        <v>180.58949999999999</v>
      </c>
      <c r="F54" s="151"/>
      <c r="G54" s="79"/>
      <c r="H54" s="151"/>
      <c r="I54" s="151"/>
      <c r="J54" s="151"/>
      <c r="K54" s="81"/>
      <c r="L54" s="79"/>
      <c r="M54" s="79"/>
      <c r="N54" s="79"/>
      <c r="O54" s="79"/>
      <c r="P54" s="82"/>
    </row>
    <row r="55" spans="1:16" s="155" customFormat="1">
      <c r="A55" s="147"/>
      <c r="B55" s="148"/>
      <c r="C55" s="156" t="s">
        <v>245</v>
      </c>
      <c r="D55" s="149" t="s">
        <v>1</v>
      </c>
      <c r="E55" s="150">
        <f>ROUND((E54*3.5)*0.04*0.1*1.1,2)</f>
        <v>2.78</v>
      </c>
      <c r="F55" s="151"/>
      <c r="G55" s="79"/>
      <c r="H55" s="151"/>
      <c r="I55" s="151"/>
      <c r="J55" s="151"/>
      <c r="K55" s="81"/>
      <c r="L55" s="79"/>
      <c r="M55" s="79"/>
      <c r="N55" s="79"/>
      <c r="O55" s="79"/>
      <c r="P55" s="82"/>
    </row>
    <row r="56" spans="1:16" s="155" customFormat="1" ht="25.5">
      <c r="A56" s="147">
        <v>19</v>
      </c>
      <c r="B56" s="157"/>
      <c r="C56" s="163" t="s">
        <v>187</v>
      </c>
      <c r="D56" s="148" t="s">
        <v>22</v>
      </c>
      <c r="E56" s="150">
        <v>180.58949999999999</v>
      </c>
      <c r="F56" s="151"/>
      <c r="G56" s="79"/>
      <c r="H56" s="151"/>
      <c r="I56" s="151"/>
      <c r="J56" s="151"/>
      <c r="K56" s="81"/>
      <c r="L56" s="79"/>
      <c r="M56" s="79"/>
      <c r="N56" s="79"/>
      <c r="O56" s="79"/>
      <c r="P56" s="82"/>
    </row>
    <row r="57" spans="1:16" s="155" customFormat="1" ht="15.75" customHeight="1">
      <c r="A57" s="147"/>
      <c r="B57" s="148"/>
      <c r="C57" s="156"/>
      <c r="D57" s="149"/>
      <c r="E57" s="150"/>
      <c r="F57" s="151"/>
      <c r="G57" s="151"/>
      <c r="H57" s="151"/>
      <c r="I57" s="151"/>
      <c r="J57" s="151"/>
      <c r="K57" s="152"/>
      <c r="L57" s="153"/>
      <c r="M57" s="153"/>
      <c r="N57" s="153"/>
      <c r="O57" s="153"/>
      <c r="P57" s="154"/>
    </row>
    <row r="58" spans="1:16" s="155" customFormat="1" ht="15.75" customHeight="1">
      <c r="A58" s="147"/>
      <c r="B58" s="148"/>
      <c r="C58" s="162" t="s">
        <v>4</v>
      </c>
      <c r="D58" s="149"/>
      <c r="E58" s="150"/>
      <c r="F58" s="151"/>
      <c r="G58" s="151"/>
      <c r="H58" s="151"/>
      <c r="I58" s="151"/>
      <c r="J58" s="151"/>
      <c r="K58" s="152"/>
      <c r="L58" s="153"/>
      <c r="M58" s="153"/>
      <c r="N58" s="153"/>
      <c r="O58" s="153"/>
      <c r="P58" s="154"/>
    </row>
    <row r="59" spans="1:16" s="155" customFormat="1" ht="38.25">
      <c r="A59" s="147">
        <v>20</v>
      </c>
      <c r="B59" s="148"/>
      <c r="C59" s="163" t="s">
        <v>191</v>
      </c>
      <c r="D59" s="149" t="s">
        <v>22</v>
      </c>
      <c r="E59" s="150">
        <v>11.088000000000001</v>
      </c>
      <c r="F59" s="151"/>
      <c r="G59" s="79"/>
      <c r="H59" s="151"/>
      <c r="I59" s="151"/>
      <c r="J59" s="151"/>
      <c r="K59" s="81"/>
      <c r="L59" s="79"/>
      <c r="M59" s="79"/>
      <c r="N59" s="79"/>
      <c r="O59" s="79"/>
      <c r="P59" s="82"/>
    </row>
    <row r="60" spans="1:16" s="155" customFormat="1" ht="38.25">
      <c r="A60" s="147">
        <v>21</v>
      </c>
      <c r="B60" s="148"/>
      <c r="C60" s="163" t="s">
        <v>192</v>
      </c>
      <c r="D60" s="149" t="s">
        <v>22</v>
      </c>
      <c r="E60" s="150">
        <v>11.088000000000001</v>
      </c>
      <c r="F60" s="151"/>
      <c r="G60" s="79"/>
      <c r="H60" s="151"/>
      <c r="I60" s="151"/>
      <c r="J60" s="151"/>
      <c r="K60" s="81"/>
      <c r="L60" s="79"/>
      <c r="M60" s="79"/>
      <c r="N60" s="79"/>
      <c r="O60" s="79"/>
      <c r="P60" s="82"/>
    </row>
    <row r="61" spans="1:16" s="155" customFormat="1" ht="15.75" customHeight="1">
      <c r="A61" s="147">
        <v>22</v>
      </c>
      <c r="B61" s="148"/>
      <c r="C61" s="163" t="s">
        <v>24</v>
      </c>
      <c r="D61" s="149" t="s">
        <v>13</v>
      </c>
      <c r="E61" s="150">
        <v>36.960000000000008</v>
      </c>
      <c r="F61" s="151"/>
      <c r="G61" s="79"/>
      <c r="H61" s="151"/>
      <c r="I61" s="151"/>
      <c r="J61" s="151"/>
      <c r="K61" s="81"/>
      <c r="L61" s="79"/>
      <c r="M61" s="79"/>
      <c r="N61" s="79"/>
      <c r="O61" s="79"/>
      <c r="P61" s="82"/>
    </row>
    <row r="62" spans="1:16" s="155" customFormat="1" ht="25.5">
      <c r="A62" s="147">
        <v>23</v>
      </c>
      <c r="B62" s="148"/>
      <c r="C62" s="163" t="s">
        <v>25</v>
      </c>
      <c r="D62" s="149" t="s">
        <v>13</v>
      </c>
      <c r="E62" s="150">
        <v>36.960000000000008</v>
      </c>
      <c r="F62" s="151"/>
      <c r="G62" s="79"/>
      <c r="H62" s="151"/>
      <c r="I62" s="151"/>
      <c r="J62" s="151"/>
      <c r="K62" s="81"/>
      <c r="L62" s="79"/>
      <c r="M62" s="79"/>
      <c r="N62" s="79"/>
      <c r="O62" s="79"/>
      <c r="P62" s="82"/>
    </row>
    <row r="63" spans="1:16" s="155" customFormat="1" ht="15.75" customHeight="1">
      <c r="A63" s="147">
        <v>24</v>
      </c>
      <c r="B63" s="148"/>
      <c r="C63" s="163" t="s">
        <v>26</v>
      </c>
      <c r="D63" s="149" t="s">
        <v>13</v>
      </c>
      <c r="E63" s="150">
        <v>36.960000000000008</v>
      </c>
      <c r="F63" s="151"/>
      <c r="G63" s="79"/>
      <c r="H63" s="151"/>
      <c r="I63" s="151"/>
      <c r="J63" s="151"/>
      <c r="K63" s="81"/>
      <c r="L63" s="79"/>
      <c r="M63" s="79"/>
      <c r="N63" s="79"/>
      <c r="O63" s="79"/>
      <c r="P63" s="82"/>
    </row>
    <row r="64" spans="1:16" s="155" customFormat="1" ht="15.75" customHeight="1">
      <c r="A64" s="147">
        <v>25</v>
      </c>
      <c r="B64" s="148"/>
      <c r="C64" s="163" t="s">
        <v>284</v>
      </c>
      <c r="D64" s="149" t="s">
        <v>112</v>
      </c>
      <c r="E64" s="150">
        <v>3</v>
      </c>
      <c r="F64" s="151"/>
      <c r="G64" s="79"/>
      <c r="H64" s="151"/>
      <c r="I64" s="151"/>
      <c r="J64" s="151"/>
      <c r="K64" s="81"/>
      <c r="L64" s="79"/>
      <c r="M64" s="79"/>
      <c r="N64" s="79"/>
      <c r="O64" s="79"/>
      <c r="P64" s="82"/>
    </row>
    <row r="65" spans="1:16" s="155" customFormat="1" ht="15.75" customHeight="1">
      <c r="A65" s="147">
        <v>26</v>
      </c>
      <c r="B65" s="148"/>
      <c r="C65" s="163" t="s">
        <v>285</v>
      </c>
      <c r="D65" s="149" t="s">
        <v>112</v>
      </c>
      <c r="E65" s="150">
        <v>1</v>
      </c>
      <c r="F65" s="151"/>
      <c r="G65" s="79"/>
      <c r="H65" s="151"/>
      <c r="I65" s="151"/>
      <c r="J65" s="151"/>
      <c r="K65" s="81"/>
      <c r="L65" s="79"/>
      <c r="M65" s="79"/>
      <c r="N65" s="79"/>
      <c r="O65" s="79"/>
      <c r="P65" s="82"/>
    </row>
    <row r="66" spans="1:16" s="155" customFormat="1" ht="15.75" customHeight="1">
      <c r="A66" s="147">
        <v>27</v>
      </c>
      <c r="B66" s="148"/>
      <c r="C66" s="163" t="s">
        <v>286</v>
      </c>
      <c r="D66" s="149" t="s">
        <v>22</v>
      </c>
      <c r="E66" s="150">
        <v>46.8</v>
      </c>
      <c r="F66" s="151"/>
      <c r="G66" s="79"/>
      <c r="H66" s="151"/>
      <c r="I66" s="151"/>
      <c r="J66" s="151"/>
      <c r="K66" s="81"/>
      <c r="L66" s="79"/>
      <c r="M66" s="79"/>
      <c r="N66" s="79"/>
      <c r="O66" s="79"/>
      <c r="P66" s="82"/>
    </row>
    <row r="67" spans="1:16" s="155" customFormat="1" ht="15.75" customHeight="1">
      <c r="A67" s="147"/>
      <c r="B67" s="148"/>
      <c r="C67" s="156"/>
      <c r="D67" s="149"/>
      <c r="E67" s="150"/>
      <c r="F67" s="151"/>
      <c r="G67" s="151"/>
      <c r="H67" s="151"/>
      <c r="I67" s="151"/>
      <c r="J67" s="151"/>
      <c r="K67" s="152"/>
      <c r="L67" s="153"/>
      <c r="M67" s="153"/>
      <c r="N67" s="153"/>
      <c r="O67" s="153"/>
      <c r="P67" s="154"/>
    </row>
    <row r="68" spans="1:16" s="155" customFormat="1" ht="15.75" customHeight="1">
      <c r="A68" s="147"/>
      <c r="B68" s="148"/>
      <c r="C68" s="162" t="s">
        <v>5</v>
      </c>
      <c r="D68" s="149"/>
      <c r="E68" s="150"/>
      <c r="F68" s="151"/>
      <c r="G68" s="151"/>
      <c r="H68" s="151"/>
      <c r="I68" s="151"/>
      <c r="J68" s="151"/>
      <c r="K68" s="152"/>
      <c r="L68" s="153"/>
      <c r="M68" s="153"/>
      <c r="N68" s="153"/>
      <c r="O68" s="153"/>
      <c r="P68" s="154"/>
    </row>
    <row r="69" spans="1:16" s="155" customFormat="1" ht="29.25" customHeight="1">
      <c r="A69" s="147">
        <v>28</v>
      </c>
      <c r="B69" s="148"/>
      <c r="C69" s="163" t="s">
        <v>27</v>
      </c>
      <c r="D69" s="149" t="s">
        <v>22</v>
      </c>
      <c r="E69" s="150">
        <v>19.845000000000002</v>
      </c>
      <c r="F69" s="151"/>
      <c r="G69" s="79"/>
      <c r="H69" s="151"/>
      <c r="I69" s="151"/>
      <c r="J69" s="151"/>
      <c r="K69" s="81"/>
      <c r="L69" s="79"/>
      <c r="M69" s="79"/>
      <c r="N69" s="79"/>
      <c r="O69" s="79"/>
      <c r="P69" s="82"/>
    </row>
    <row r="70" spans="1:16">
      <c r="A70" s="109">
        <v>29</v>
      </c>
      <c r="B70" s="110"/>
      <c r="C70" s="140" t="s">
        <v>28</v>
      </c>
      <c r="D70" s="114" t="s">
        <v>22</v>
      </c>
      <c r="E70" s="144">
        <v>19.845000000000002</v>
      </c>
      <c r="F70" s="202"/>
      <c r="G70" s="79"/>
      <c r="H70" s="114"/>
      <c r="I70" s="114"/>
      <c r="J70" s="114"/>
      <c r="K70" s="81"/>
      <c r="L70" s="79"/>
      <c r="M70" s="79"/>
      <c r="N70" s="79"/>
      <c r="O70" s="79"/>
      <c r="P70" s="82"/>
    </row>
    <row r="71" spans="1:16" s="155" customFormat="1" ht="14.25" customHeight="1">
      <c r="A71" s="147">
        <v>30</v>
      </c>
      <c r="B71" s="148"/>
      <c r="C71" s="163" t="s">
        <v>29</v>
      </c>
      <c r="D71" s="149" t="s">
        <v>13</v>
      </c>
      <c r="E71" s="150">
        <v>22.05</v>
      </c>
      <c r="F71" s="151"/>
      <c r="G71" s="79"/>
      <c r="H71" s="151"/>
      <c r="I71" s="151"/>
      <c r="J71" s="151"/>
      <c r="K71" s="81"/>
      <c r="L71" s="79"/>
      <c r="M71" s="79"/>
      <c r="N71" s="79"/>
      <c r="O71" s="79"/>
      <c r="P71" s="82"/>
    </row>
    <row r="72" spans="1:16" s="155" customFormat="1" ht="14.25" customHeight="1">
      <c r="A72" s="109">
        <v>31</v>
      </c>
      <c r="B72" s="148"/>
      <c r="C72" s="163" t="s">
        <v>30</v>
      </c>
      <c r="D72" s="149" t="s">
        <v>13</v>
      </c>
      <c r="E72" s="150">
        <v>22.05</v>
      </c>
      <c r="F72" s="151"/>
      <c r="G72" s="79"/>
      <c r="H72" s="151"/>
      <c r="I72" s="151"/>
      <c r="J72" s="151"/>
      <c r="K72" s="81"/>
      <c r="L72" s="79"/>
      <c r="M72" s="79"/>
      <c r="N72" s="79"/>
      <c r="O72" s="79"/>
      <c r="P72" s="82"/>
    </row>
    <row r="73" spans="1:16" s="155" customFormat="1" ht="14.25" customHeight="1">
      <c r="A73" s="147"/>
      <c r="B73" s="148"/>
      <c r="C73" s="163"/>
      <c r="D73" s="149"/>
      <c r="E73" s="150"/>
      <c r="F73" s="151"/>
      <c r="G73" s="151"/>
      <c r="H73" s="151"/>
      <c r="I73" s="151"/>
      <c r="J73" s="151"/>
      <c r="K73" s="152"/>
      <c r="L73" s="153"/>
      <c r="M73" s="153"/>
      <c r="N73" s="153"/>
      <c r="O73" s="153"/>
      <c r="P73" s="154"/>
    </row>
    <row r="74" spans="1:16" s="155" customFormat="1" ht="14.25" customHeight="1">
      <c r="A74" s="147"/>
      <c r="B74" s="148"/>
      <c r="C74" s="162" t="s">
        <v>6</v>
      </c>
      <c r="D74" s="149"/>
      <c r="E74" s="150"/>
      <c r="F74" s="151"/>
      <c r="G74" s="151"/>
      <c r="H74" s="151"/>
      <c r="I74" s="151"/>
      <c r="J74" s="151"/>
      <c r="K74" s="152"/>
      <c r="L74" s="153"/>
      <c r="M74" s="153"/>
      <c r="N74" s="153"/>
      <c r="O74" s="153"/>
      <c r="P74" s="154"/>
    </row>
    <row r="75" spans="1:16" s="155" customFormat="1" ht="14.25" customHeight="1">
      <c r="A75" s="147">
        <v>32</v>
      </c>
      <c r="B75" s="148"/>
      <c r="C75" s="163" t="s">
        <v>8</v>
      </c>
      <c r="D75" s="149" t="s">
        <v>13</v>
      </c>
      <c r="E75" s="150">
        <v>37.485000000000007</v>
      </c>
      <c r="F75" s="151"/>
      <c r="G75" s="79"/>
      <c r="H75" s="151"/>
      <c r="I75" s="151"/>
      <c r="J75" s="151"/>
      <c r="K75" s="81"/>
      <c r="L75" s="79"/>
      <c r="M75" s="79"/>
      <c r="N75" s="79"/>
      <c r="O75" s="79"/>
      <c r="P75" s="82"/>
    </row>
    <row r="76" spans="1:16" s="155" customFormat="1" ht="14.25" customHeight="1">
      <c r="A76" s="147">
        <v>33</v>
      </c>
      <c r="B76" s="148"/>
      <c r="C76" s="163" t="s">
        <v>235</v>
      </c>
      <c r="D76" s="149" t="s">
        <v>13</v>
      </c>
      <c r="E76" s="150">
        <v>20</v>
      </c>
      <c r="F76" s="151"/>
      <c r="G76" s="79"/>
      <c r="H76" s="151"/>
      <c r="I76" s="151"/>
      <c r="J76" s="151"/>
      <c r="K76" s="81"/>
      <c r="L76" s="79"/>
      <c r="M76" s="79"/>
      <c r="N76" s="79"/>
      <c r="O76" s="79"/>
      <c r="P76" s="82"/>
    </row>
    <row r="77" spans="1:16" s="155" customFormat="1" ht="14.25" customHeight="1">
      <c r="A77" s="147">
        <v>34</v>
      </c>
      <c r="B77" s="157"/>
      <c r="C77" s="163" t="s">
        <v>236</v>
      </c>
      <c r="D77" s="149" t="s">
        <v>13</v>
      </c>
      <c r="E77" s="150">
        <v>22.05</v>
      </c>
      <c r="F77" s="151"/>
      <c r="G77" s="79"/>
      <c r="H77" s="151"/>
      <c r="I77" s="151"/>
      <c r="J77" s="151"/>
      <c r="K77" s="81"/>
      <c r="L77" s="79"/>
      <c r="M77" s="79"/>
      <c r="N77" s="79"/>
      <c r="O77" s="79"/>
      <c r="P77" s="82"/>
    </row>
    <row r="78" spans="1:16" s="155" customFormat="1" ht="14.25" customHeight="1">
      <c r="A78" s="147">
        <v>35</v>
      </c>
      <c r="B78" s="148"/>
      <c r="C78" s="163" t="s">
        <v>202</v>
      </c>
      <c r="D78" s="149" t="s">
        <v>12</v>
      </c>
      <c r="E78" s="150">
        <v>2</v>
      </c>
      <c r="F78" s="151"/>
      <c r="G78" s="79"/>
      <c r="H78" s="151"/>
      <c r="I78" s="151"/>
      <c r="J78" s="151"/>
      <c r="K78" s="81"/>
      <c r="L78" s="79"/>
      <c r="M78" s="79"/>
      <c r="N78" s="79"/>
      <c r="O78" s="79"/>
      <c r="P78" s="82"/>
    </row>
    <row r="79" spans="1:16" s="155" customFormat="1" ht="14.25" customHeight="1">
      <c r="A79" s="147"/>
      <c r="B79" s="148"/>
      <c r="C79" s="156"/>
      <c r="D79" s="149"/>
      <c r="E79" s="150"/>
      <c r="F79" s="151"/>
      <c r="G79" s="151"/>
      <c r="H79" s="151"/>
      <c r="I79" s="151"/>
      <c r="J79" s="151"/>
      <c r="K79" s="152"/>
      <c r="L79" s="153"/>
      <c r="M79" s="153"/>
      <c r="N79" s="153"/>
      <c r="O79" s="153"/>
      <c r="P79" s="154"/>
    </row>
    <row r="80" spans="1:16" s="155" customFormat="1" ht="14.25" customHeight="1">
      <c r="A80" s="147"/>
      <c r="B80" s="148"/>
      <c r="C80" s="162" t="s">
        <v>14</v>
      </c>
      <c r="D80" s="149"/>
      <c r="E80" s="150"/>
      <c r="F80" s="151"/>
      <c r="G80" s="151"/>
      <c r="H80" s="151"/>
      <c r="I80" s="151"/>
      <c r="J80" s="151"/>
      <c r="K80" s="152"/>
      <c r="L80" s="153"/>
      <c r="M80" s="153"/>
      <c r="N80" s="153"/>
      <c r="O80" s="153"/>
      <c r="P80" s="154"/>
    </row>
    <row r="81" spans="1:16" s="155" customFormat="1" ht="23.25" customHeight="1">
      <c r="A81" s="147">
        <v>36</v>
      </c>
      <c r="B81" s="148"/>
      <c r="C81" s="163" t="s">
        <v>31</v>
      </c>
      <c r="D81" s="149" t="s">
        <v>22</v>
      </c>
      <c r="E81" s="150">
        <v>21.498750000000001</v>
      </c>
      <c r="F81" s="151"/>
      <c r="G81" s="79"/>
      <c r="H81" s="151"/>
      <c r="I81" s="151"/>
      <c r="J81" s="151"/>
      <c r="K81" s="81"/>
      <c r="L81" s="79"/>
      <c r="M81" s="79"/>
      <c r="N81" s="79"/>
      <c r="O81" s="79"/>
      <c r="P81" s="82"/>
    </row>
    <row r="82" spans="1:16" s="155" customFormat="1">
      <c r="A82" s="147">
        <v>37</v>
      </c>
      <c r="B82" s="148"/>
      <c r="C82" s="163" t="s">
        <v>32</v>
      </c>
      <c r="D82" s="149" t="s">
        <v>22</v>
      </c>
      <c r="E82" s="150">
        <v>21.498750000000001</v>
      </c>
      <c r="F82" s="151"/>
      <c r="G82" s="79"/>
      <c r="H82" s="151"/>
      <c r="I82" s="151"/>
      <c r="J82" s="151"/>
      <c r="K82" s="81"/>
      <c r="L82" s="79"/>
      <c r="M82" s="79"/>
      <c r="N82" s="79"/>
      <c r="O82" s="79"/>
      <c r="P82" s="82"/>
    </row>
    <row r="83" spans="1:16" s="155" customFormat="1" ht="25.5">
      <c r="A83" s="147">
        <v>38</v>
      </c>
      <c r="B83" s="148"/>
      <c r="C83" s="163" t="s">
        <v>250</v>
      </c>
      <c r="D83" s="149" t="s">
        <v>22</v>
      </c>
      <c r="E83" s="150">
        <v>31.053750000000001</v>
      </c>
      <c r="F83" s="151"/>
      <c r="G83" s="79"/>
      <c r="H83" s="151"/>
      <c r="I83" s="151"/>
      <c r="J83" s="151"/>
      <c r="K83" s="81"/>
      <c r="L83" s="79"/>
      <c r="M83" s="79"/>
      <c r="N83" s="79"/>
      <c r="O83" s="79"/>
      <c r="P83" s="82"/>
    </row>
    <row r="84" spans="1:16" s="155" customFormat="1" ht="25.5">
      <c r="A84" s="147">
        <v>39</v>
      </c>
      <c r="B84" s="148"/>
      <c r="C84" s="163" t="s">
        <v>251</v>
      </c>
      <c r="D84" s="149" t="s">
        <v>22</v>
      </c>
      <c r="E84" s="150">
        <v>31.053750000000001</v>
      </c>
      <c r="F84" s="151"/>
      <c r="G84" s="79"/>
      <c r="H84" s="151"/>
      <c r="I84" s="151"/>
      <c r="J84" s="151"/>
      <c r="K84" s="81"/>
      <c r="L84" s="79"/>
      <c r="M84" s="79"/>
      <c r="N84" s="79"/>
      <c r="O84" s="79"/>
      <c r="P84" s="82"/>
    </row>
    <row r="85" spans="1:16" s="155" customFormat="1">
      <c r="A85" s="147">
        <v>40</v>
      </c>
      <c r="B85" s="148"/>
      <c r="C85" s="163" t="s">
        <v>243</v>
      </c>
      <c r="D85" s="149" t="s">
        <v>22</v>
      </c>
      <c r="E85" s="150">
        <v>31.05</v>
      </c>
      <c r="F85" s="151"/>
      <c r="G85" s="79"/>
      <c r="H85" s="151"/>
      <c r="I85" s="151"/>
      <c r="J85" s="151"/>
      <c r="K85" s="81"/>
      <c r="L85" s="79"/>
      <c r="M85" s="79"/>
      <c r="N85" s="79"/>
      <c r="O85" s="79"/>
      <c r="P85" s="82"/>
    </row>
    <row r="86" spans="1:16" s="155" customFormat="1">
      <c r="A86" s="147"/>
      <c r="B86" s="148"/>
      <c r="C86" s="156" t="s">
        <v>249</v>
      </c>
      <c r="D86" s="149" t="s">
        <v>22</v>
      </c>
      <c r="E86" s="150">
        <f>E85*1.1</f>
        <v>34.155000000000001</v>
      </c>
      <c r="F86" s="151"/>
      <c r="G86" s="79"/>
      <c r="H86" s="151"/>
      <c r="I86" s="151"/>
      <c r="J86" s="151"/>
      <c r="K86" s="81"/>
      <c r="L86" s="79"/>
      <c r="M86" s="79"/>
      <c r="N86" s="79"/>
      <c r="O86" s="79"/>
      <c r="P86" s="82"/>
    </row>
    <row r="87" spans="1:16" s="155" customFormat="1" ht="38.25">
      <c r="A87" s="147">
        <v>41</v>
      </c>
      <c r="B87" s="148"/>
      <c r="C87" s="163" t="s">
        <v>189</v>
      </c>
      <c r="D87" s="149" t="s">
        <v>22</v>
      </c>
      <c r="E87" s="150">
        <v>31.053750000000001</v>
      </c>
      <c r="F87" s="151"/>
      <c r="G87" s="79"/>
      <c r="H87" s="151"/>
      <c r="I87" s="151"/>
      <c r="J87" s="151"/>
      <c r="K87" s="81"/>
      <c r="L87" s="79"/>
      <c r="M87" s="79"/>
      <c r="N87" s="79"/>
      <c r="O87" s="79"/>
      <c r="P87" s="82"/>
    </row>
    <row r="88" spans="1:16" s="159" customFormat="1" ht="38.25">
      <c r="A88" s="147">
        <v>42</v>
      </c>
      <c r="B88" s="149"/>
      <c r="C88" s="163" t="s">
        <v>190</v>
      </c>
      <c r="D88" s="149" t="s">
        <v>22</v>
      </c>
      <c r="E88" s="158">
        <v>31.053750000000001</v>
      </c>
      <c r="F88" s="151"/>
      <c r="G88" s="79"/>
      <c r="H88" s="151"/>
      <c r="I88" s="151"/>
      <c r="J88" s="151"/>
      <c r="K88" s="81"/>
      <c r="L88" s="79"/>
      <c r="M88" s="79"/>
      <c r="N88" s="79"/>
      <c r="O88" s="79"/>
      <c r="P88" s="82"/>
    </row>
    <row r="89" spans="1:16" s="155" customFormat="1">
      <c r="A89" s="147">
        <v>43</v>
      </c>
      <c r="B89" s="148"/>
      <c r="C89" s="163" t="s">
        <v>242</v>
      </c>
      <c r="D89" s="149" t="s">
        <v>22</v>
      </c>
      <c r="E89" s="150">
        <v>38.22</v>
      </c>
      <c r="F89" s="151"/>
      <c r="G89" s="79"/>
      <c r="H89" s="151"/>
      <c r="I89" s="151"/>
      <c r="J89" s="151"/>
      <c r="K89" s="81"/>
      <c r="L89" s="79"/>
      <c r="M89" s="79"/>
      <c r="N89" s="79"/>
      <c r="O89" s="79"/>
      <c r="P89" s="82"/>
    </row>
    <row r="90" spans="1:16" s="155" customFormat="1" ht="25.5">
      <c r="A90" s="147"/>
      <c r="B90" s="148"/>
      <c r="C90" s="156" t="s">
        <v>188</v>
      </c>
      <c r="D90" s="149" t="s">
        <v>22</v>
      </c>
      <c r="E90" s="150">
        <f>E89*1.1</f>
        <v>42.042000000000002</v>
      </c>
      <c r="F90" s="151"/>
      <c r="G90" s="79"/>
      <c r="H90" s="151"/>
      <c r="I90" s="151"/>
      <c r="J90" s="151"/>
      <c r="K90" s="81"/>
      <c r="L90" s="79"/>
      <c r="M90" s="79"/>
      <c r="N90" s="79"/>
      <c r="O90" s="79"/>
      <c r="P90" s="82"/>
    </row>
    <row r="91" spans="1:16" s="155" customFormat="1" ht="25.5">
      <c r="A91" s="147">
        <v>44</v>
      </c>
      <c r="B91" s="148"/>
      <c r="C91" s="163" t="s">
        <v>246</v>
      </c>
      <c r="D91" s="149" t="s">
        <v>22</v>
      </c>
      <c r="E91" s="150">
        <v>38.22</v>
      </c>
      <c r="F91" s="151"/>
      <c r="G91" s="79"/>
      <c r="H91" s="151"/>
      <c r="I91" s="151"/>
      <c r="J91" s="151"/>
      <c r="K91" s="81"/>
      <c r="L91" s="79"/>
      <c r="M91" s="79"/>
      <c r="N91" s="79"/>
      <c r="O91" s="79"/>
      <c r="P91" s="82"/>
    </row>
    <row r="92" spans="1:16" s="155" customFormat="1">
      <c r="A92" s="147"/>
      <c r="B92" s="148"/>
      <c r="C92" s="156" t="s">
        <v>241</v>
      </c>
      <c r="D92" s="149" t="s">
        <v>1</v>
      </c>
      <c r="E92" s="150">
        <f>ROUND((E91*2.5)*0.05*0.1*1.1,2)</f>
        <v>0.53</v>
      </c>
      <c r="F92" s="151"/>
      <c r="G92" s="79"/>
      <c r="H92" s="151"/>
      <c r="I92" s="151"/>
      <c r="J92" s="151"/>
      <c r="K92" s="81"/>
      <c r="L92" s="79"/>
      <c r="M92" s="79"/>
      <c r="N92" s="79"/>
      <c r="O92" s="79"/>
      <c r="P92" s="82"/>
    </row>
    <row r="93" spans="1:16" s="155" customFormat="1" ht="25.5">
      <c r="A93" s="147">
        <v>45</v>
      </c>
      <c r="B93" s="148"/>
      <c r="C93" s="163" t="s">
        <v>187</v>
      </c>
      <c r="D93" s="149" t="s">
        <v>22</v>
      </c>
      <c r="E93" s="150">
        <v>35.831250000000004</v>
      </c>
      <c r="F93" s="151"/>
      <c r="G93" s="79"/>
      <c r="H93" s="151"/>
      <c r="I93" s="151"/>
      <c r="J93" s="151"/>
      <c r="K93" s="81"/>
      <c r="L93" s="79"/>
      <c r="M93" s="79"/>
      <c r="N93" s="79"/>
      <c r="O93" s="79"/>
      <c r="P93" s="82"/>
    </row>
    <row r="94" spans="1:16" s="155" customFormat="1">
      <c r="A94" s="147">
        <v>46</v>
      </c>
      <c r="B94" s="148"/>
      <c r="C94" s="163" t="s">
        <v>252</v>
      </c>
      <c r="D94" s="149" t="s">
        <v>13</v>
      </c>
      <c r="E94" s="150">
        <v>21</v>
      </c>
      <c r="F94" s="151"/>
      <c r="G94" s="79"/>
      <c r="H94" s="151"/>
      <c r="I94" s="151"/>
      <c r="J94" s="151"/>
      <c r="K94" s="81"/>
      <c r="L94" s="79"/>
      <c r="M94" s="79"/>
      <c r="N94" s="79"/>
      <c r="O94" s="79"/>
      <c r="P94" s="82"/>
    </row>
    <row r="95" spans="1:16" s="155" customFormat="1">
      <c r="A95" s="147">
        <v>47</v>
      </c>
      <c r="B95" s="148"/>
      <c r="C95" s="163" t="s">
        <v>253</v>
      </c>
      <c r="D95" s="149" t="s">
        <v>13</v>
      </c>
      <c r="E95" s="150">
        <v>21</v>
      </c>
      <c r="F95" s="151"/>
      <c r="G95" s="79"/>
      <c r="H95" s="151"/>
      <c r="I95" s="151"/>
      <c r="J95" s="151"/>
      <c r="K95" s="81"/>
      <c r="L95" s="79"/>
      <c r="M95" s="79"/>
      <c r="N95" s="79"/>
      <c r="O95" s="79"/>
      <c r="P95" s="82"/>
    </row>
    <row r="96" spans="1:16" s="155" customFormat="1">
      <c r="A96" s="147"/>
      <c r="B96" s="148"/>
      <c r="C96" s="163"/>
      <c r="D96" s="149"/>
      <c r="E96" s="150"/>
      <c r="F96" s="151"/>
      <c r="G96" s="151"/>
      <c r="H96" s="151"/>
      <c r="I96" s="151"/>
      <c r="J96" s="151"/>
      <c r="K96" s="152"/>
      <c r="L96" s="153"/>
      <c r="M96" s="153"/>
      <c r="N96" s="153"/>
      <c r="O96" s="153"/>
      <c r="P96" s="154"/>
    </row>
    <row r="97" spans="1:16" s="155" customFormat="1">
      <c r="A97" s="147"/>
      <c r="B97" s="148"/>
      <c r="C97" s="162" t="s">
        <v>195</v>
      </c>
      <c r="D97" s="149"/>
      <c r="E97" s="150"/>
      <c r="F97" s="151"/>
      <c r="G97" s="151"/>
      <c r="H97" s="151"/>
      <c r="I97" s="151"/>
      <c r="J97" s="151"/>
      <c r="K97" s="152"/>
      <c r="L97" s="153"/>
      <c r="M97" s="153"/>
      <c r="N97" s="153"/>
      <c r="O97" s="153"/>
      <c r="P97" s="154"/>
    </row>
    <row r="98" spans="1:16" s="155" customFormat="1">
      <c r="A98" s="147">
        <v>48</v>
      </c>
      <c r="B98" s="148"/>
      <c r="C98" s="163" t="s">
        <v>196</v>
      </c>
      <c r="D98" s="149" t="s">
        <v>12</v>
      </c>
      <c r="E98" s="150">
        <v>4</v>
      </c>
      <c r="F98" s="151"/>
      <c r="G98" s="79"/>
      <c r="H98" s="151"/>
      <c r="I98" s="151"/>
      <c r="J98" s="151"/>
      <c r="K98" s="81"/>
      <c r="L98" s="79"/>
      <c r="M98" s="79"/>
      <c r="N98" s="79"/>
      <c r="O98" s="79"/>
      <c r="P98" s="82"/>
    </row>
    <row r="99" spans="1:16" s="155" customFormat="1">
      <c r="A99" s="147">
        <v>49</v>
      </c>
      <c r="B99" s="148"/>
      <c r="C99" s="163" t="s">
        <v>197</v>
      </c>
      <c r="D99" s="149" t="s">
        <v>1</v>
      </c>
      <c r="E99" s="150">
        <v>0.29767500000000002</v>
      </c>
      <c r="F99" s="151"/>
      <c r="G99" s="79"/>
      <c r="H99" s="151"/>
      <c r="I99" s="151"/>
      <c r="J99" s="151"/>
      <c r="K99" s="81"/>
      <c r="L99" s="79"/>
      <c r="M99" s="79"/>
      <c r="N99" s="79"/>
      <c r="O99" s="79"/>
      <c r="P99" s="82"/>
    </row>
    <row r="100" spans="1:16" s="155" customFormat="1" ht="30" customHeight="1">
      <c r="A100" s="147">
        <v>50</v>
      </c>
      <c r="B100" s="148"/>
      <c r="C100" s="163" t="s">
        <v>198</v>
      </c>
      <c r="D100" s="149" t="s">
        <v>22</v>
      </c>
      <c r="E100" s="150">
        <f>21*0.5</f>
        <v>10.5</v>
      </c>
      <c r="F100" s="151"/>
      <c r="G100" s="79"/>
      <c r="H100" s="151"/>
      <c r="I100" s="151"/>
      <c r="J100" s="151"/>
      <c r="K100" s="81"/>
      <c r="L100" s="79"/>
      <c r="M100" s="79"/>
      <c r="N100" s="79"/>
      <c r="O100" s="79"/>
      <c r="P100" s="82"/>
    </row>
    <row r="101" spans="1:16" s="155" customFormat="1" ht="25.5">
      <c r="A101" s="147">
        <v>51</v>
      </c>
      <c r="B101" s="148"/>
      <c r="C101" s="163" t="s">
        <v>199</v>
      </c>
      <c r="D101" s="149" t="s">
        <v>22</v>
      </c>
      <c r="E101" s="150">
        <f>21*0.5</f>
        <v>10.5</v>
      </c>
      <c r="F101" s="151"/>
      <c r="G101" s="79"/>
      <c r="H101" s="151"/>
      <c r="I101" s="151"/>
      <c r="J101" s="151"/>
      <c r="K101" s="81"/>
      <c r="L101" s="79"/>
      <c r="M101" s="79"/>
      <c r="N101" s="79"/>
      <c r="O101" s="79"/>
      <c r="P101" s="82"/>
    </row>
    <row r="102" spans="1:16" s="155" customFormat="1">
      <c r="A102" s="147">
        <v>52</v>
      </c>
      <c r="B102" s="148"/>
      <c r="C102" s="163" t="s">
        <v>200</v>
      </c>
      <c r="D102" s="149" t="s">
        <v>12</v>
      </c>
      <c r="E102" s="150">
        <v>1</v>
      </c>
      <c r="F102" s="151"/>
      <c r="G102" s="79"/>
      <c r="H102" s="151"/>
      <c r="I102" s="151"/>
      <c r="J102" s="151"/>
      <c r="K102" s="81"/>
      <c r="L102" s="79"/>
      <c r="M102" s="79"/>
      <c r="N102" s="79"/>
      <c r="O102" s="79"/>
      <c r="P102" s="82"/>
    </row>
    <row r="103" spans="1:16" s="155" customFormat="1">
      <c r="A103" s="147">
        <v>53</v>
      </c>
      <c r="B103" s="148"/>
      <c r="C103" s="163" t="s">
        <v>201</v>
      </c>
      <c r="D103" s="149" t="s">
        <v>12</v>
      </c>
      <c r="E103" s="150">
        <v>1</v>
      </c>
      <c r="F103" s="151"/>
      <c r="G103" s="79"/>
      <c r="H103" s="151"/>
      <c r="I103" s="151"/>
      <c r="J103" s="151"/>
      <c r="K103" s="81"/>
      <c r="L103" s="79"/>
      <c r="M103" s="79"/>
      <c r="N103" s="79"/>
      <c r="O103" s="79"/>
      <c r="P103" s="82"/>
    </row>
    <row r="104" spans="1:16" s="155" customFormat="1">
      <c r="A104" s="203"/>
      <c r="B104" s="204"/>
      <c r="C104" s="205"/>
      <c r="D104" s="206"/>
      <c r="E104" s="207"/>
      <c r="F104" s="208"/>
      <c r="G104" s="209"/>
      <c r="H104" s="208"/>
      <c r="I104" s="208"/>
      <c r="J104" s="208"/>
      <c r="K104" s="210"/>
      <c r="L104" s="209"/>
      <c r="M104" s="209"/>
      <c r="N104" s="209"/>
      <c r="O104" s="209"/>
      <c r="P104" s="211"/>
    </row>
    <row r="105" spans="1:16" s="155" customFormat="1">
      <c r="A105" s="203"/>
      <c r="B105" s="204"/>
      <c r="C105" s="218" t="s">
        <v>259</v>
      </c>
      <c r="D105" s="206"/>
      <c r="E105" s="207"/>
      <c r="F105" s="208"/>
      <c r="G105" s="209"/>
      <c r="H105" s="208"/>
      <c r="I105" s="208"/>
      <c r="J105" s="208"/>
      <c r="K105" s="210"/>
      <c r="L105" s="209"/>
      <c r="M105" s="209"/>
      <c r="N105" s="209"/>
      <c r="O105" s="209"/>
      <c r="P105" s="211"/>
    </row>
    <row r="106" spans="1:16" s="155" customFormat="1" ht="25.5">
      <c r="A106" s="203">
        <v>54</v>
      </c>
      <c r="B106" s="204"/>
      <c r="C106" s="205" t="s">
        <v>262</v>
      </c>
      <c r="D106" s="206" t="s">
        <v>22</v>
      </c>
      <c r="E106" s="207">
        <v>220</v>
      </c>
      <c r="F106" s="208"/>
      <c r="G106" s="209"/>
      <c r="H106" s="208"/>
      <c r="I106" s="208"/>
      <c r="J106" s="208"/>
      <c r="K106" s="210"/>
      <c r="L106" s="209"/>
      <c r="M106" s="209"/>
      <c r="N106" s="209"/>
      <c r="O106" s="209"/>
      <c r="P106" s="211"/>
    </row>
    <row r="107" spans="1:16" ht="14.25" customHeight="1" thickBot="1">
      <c r="A107" s="122"/>
      <c r="B107" s="94"/>
      <c r="C107" s="95"/>
      <c r="D107" s="96"/>
      <c r="E107" s="123"/>
      <c r="F107" s="97"/>
      <c r="G107" s="97"/>
      <c r="H107" s="97"/>
      <c r="I107" s="97"/>
      <c r="J107" s="97"/>
      <c r="K107" s="97"/>
      <c r="L107" s="124"/>
      <c r="M107" s="124"/>
      <c r="N107" s="124"/>
      <c r="O107" s="124"/>
      <c r="P107" s="125"/>
    </row>
    <row r="108" spans="1:16">
      <c r="A108" s="126"/>
      <c r="B108" s="99"/>
      <c r="C108" s="374" t="s">
        <v>101</v>
      </c>
      <c r="D108" s="375"/>
      <c r="E108" s="375"/>
      <c r="F108" s="375"/>
      <c r="G108" s="375"/>
      <c r="H108" s="375"/>
      <c r="I108" s="375"/>
      <c r="J108" s="375"/>
      <c r="K108" s="376"/>
      <c r="L108" s="127">
        <f>SUM(L22:L107)</f>
        <v>0</v>
      </c>
      <c r="M108" s="127">
        <f>SUM(M22:M107)</f>
        <v>0</v>
      </c>
      <c r="N108" s="127">
        <f>SUM(N22:N107)</f>
        <v>0</v>
      </c>
      <c r="O108" s="127">
        <f>SUM(O22:O107)</f>
        <v>0</v>
      </c>
      <c r="P108" s="128">
        <f>SUM(P22:P107)</f>
        <v>0</v>
      </c>
    </row>
    <row r="109" spans="1:16">
      <c r="A109" s="129"/>
      <c r="C109" s="369" t="s">
        <v>102</v>
      </c>
      <c r="D109" s="370"/>
      <c r="E109" s="370"/>
      <c r="F109" s="370"/>
      <c r="G109" s="370"/>
      <c r="H109" s="370"/>
      <c r="I109" s="370"/>
      <c r="J109" s="370"/>
      <c r="K109" s="186">
        <v>0</v>
      </c>
      <c r="L109" s="130"/>
      <c r="M109" s="130"/>
      <c r="N109" s="120">
        <f>ROUND(N108*K109,2)</f>
        <v>0</v>
      </c>
      <c r="O109" s="130"/>
      <c r="P109" s="131">
        <f>N109</f>
        <v>0</v>
      </c>
    </row>
    <row r="110" spans="1:16" ht="13.5" thickBot="1">
      <c r="A110" s="132"/>
      <c r="B110" s="104"/>
      <c r="C110" s="365" t="s">
        <v>103</v>
      </c>
      <c r="D110" s="365"/>
      <c r="E110" s="365"/>
      <c r="F110" s="365"/>
      <c r="G110" s="365"/>
      <c r="H110" s="365"/>
      <c r="I110" s="365"/>
      <c r="J110" s="365"/>
      <c r="K110" s="365"/>
      <c r="L110" s="133"/>
      <c r="M110" s="133">
        <f>M108+M109</f>
        <v>0</v>
      </c>
      <c r="N110" s="133">
        <f>N108+N109</f>
        <v>0</v>
      </c>
      <c r="O110" s="133">
        <f>O108+O109</f>
        <v>0</v>
      </c>
      <c r="P110" s="134">
        <f>P108+P109</f>
        <v>0</v>
      </c>
    </row>
    <row r="111" spans="1:16">
      <c r="A111" s="52"/>
      <c r="B111" s="52"/>
      <c r="C111" s="253"/>
      <c r="D111" s="253"/>
      <c r="E111" s="253"/>
      <c r="F111" s="253"/>
      <c r="G111" s="253"/>
      <c r="H111" s="253"/>
      <c r="I111" s="253"/>
      <c r="J111" s="253"/>
      <c r="K111" s="253"/>
      <c r="L111" s="255"/>
      <c r="M111" s="255"/>
      <c r="N111" s="255"/>
      <c r="O111" s="255"/>
      <c r="P111" s="255"/>
    </row>
    <row r="112" spans="1:16">
      <c r="A112" s="52"/>
      <c r="B112" s="52"/>
      <c r="C112" s="253"/>
      <c r="D112" s="253"/>
      <c r="E112" s="253"/>
      <c r="F112" s="253"/>
      <c r="G112" s="253"/>
      <c r="H112" s="253"/>
      <c r="I112" s="253"/>
      <c r="J112" s="253"/>
      <c r="K112" s="253"/>
      <c r="L112" s="255"/>
      <c r="M112" s="255"/>
      <c r="N112" s="255"/>
      <c r="O112" s="255"/>
      <c r="P112" s="255"/>
    </row>
    <row r="113" spans="1:16">
      <c r="A113" s="345" t="s">
        <v>263</v>
      </c>
      <c r="B113" s="345"/>
      <c r="C113" s="49"/>
      <c r="D113" s="253"/>
      <c r="E113" s="253"/>
      <c r="F113" s="253"/>
      <c r="G113" s="253"/>
      <c r="H113" s="253"/>
      <c r="I113" s="253"/>
      <c r="J113" s="253"/>
      <c r="K113" s="253"/>
      <c r="L113" s="255"/>
      <c r="M113" s="255"/>
      <c r="N113" s="255"/>
      <c r="O113" s="255"/>
      <c r="P113" s="255"/>
    </row>
    <row r="114" spans="1:16">
      <c r="A114" s="52"/>
      <c r="B114" s="3"/>
      <c r="C114" s="50"/>
      <c r="D114" s="253"/>
      <c r="E114" s="253"/>
      <c r="F114" s="253"/>
      <c r="G114" s="253"/>
      <c r="H114" s="253"/>
      <c r="I114" s="253"/>
      <c r="J114" s="253"/>
      <c r="K114" s="253"/>
      <c r="L114" s="255"/>
      <c r="M114" s="255"/>
      <c r="N114" s="255"/>
      <c r="O114" s="255"/>
      <c r="P114" s="255"/>
    </row>
    <row r="115" spans="1:16">
      <c r="A115" s="345" t="s">
        <v>264</v>
      </c>
      <c r="B115" s="345"/>
      <c r="C115" s="51"/>
      <c r="D115" s="253"/>
      <c r="E115" s="253"/>
      <c r="F115" s="253"/>
      <c r="G115" s="253"/>
      <c r="H115" s="253"/>
      <c r="I115" s="253"/>
      <c r="J115" s="253"/>
      <c r="K115" s="253"/>
      <c r="L115" s="255"/>
      <c r="M115" s="255"/>
      <c r="N115" s="255"/>
      <c r="O115" s="255"/>
      <c r="P115" s="255"/>
    </row>
    <row r="116" spans="1:16">
      <c r="A116" s="52"/>
      <c r="B116" s="3"/>
      <c r="C116" s="50"/>
      <c r="D116" s="253"/>
      <c r="E116" s="253"/>
      <c r="F116" s="253"/>
      <c r="G116" s="253"/>
      <c r="H116" s="253"/>
      <c r="I116" s="253"/>
      <c r="J116" s="253"/>
      <c r="K116" s="253"/>
      <c r="L116" s="255"/>
      <c r="M116" s="255"/>
      <c r="N116" s="255"/>
      <c r="O116" s="255"/>
      <c r="P116" s="255"/>
    </row>
    <row r="117" spans="1:16" s="52" customFormat="1">
      <c r="A117" s="345" t="s">
        <v>69</v>
      </c>
      <c r="B117" s="345"/>
      <c r="C117" s="3"/>
      <c r="D117" s="53"/>
      <c r="E117" s="53"/>
      <c r="L117" s="160"/>
      <c r="M117" s="160"/>
      <c r="N117" s="160"/>
      <c r="O117" s="160"/>
      <c r="P117" s="160"/>
    </row>
    <row r="118" spans="1:16" s="52" customFormat="1">
      <c r="C118" s="53"/>
      <c r="D118" s="53"/>
      <c r="E118" s="53"/>
    </row>
    <row r="119" spans="1:16" s="52" customFormat="1">
      <c r="C119" s="53"/>
      <c r="D119" s="53"/>
      <c r="E119" s="53"/>
    </row>
    <row r="120" spans="1:16" s="52" customFormat="1">
      <c r="C120" s="53"/>
      <c r="D120" s="53"/>
      <c r="E120" s="53"/>
    </row>
    <row r="121" spans="1:16" s="52" customFormat="1">
      <c r="C121" s="53"/>
      <c r="D121" s="53"/>
      <c r="E121" s="53"/>
    </row>
    <row r="122" spans="1:16" s="52" customFormat="1">
      <c r="C122" s="53"/>
      <c r="D122" s="53"/>
      <c r="E122" s="161"/>
    </row>
    <row r="123" spans="1:16" s="52" customFormat="1">
      <c r="C123" s="53"/>
      <c r="D123" s="53"/>
      <c r="E123" s="53"/>
    </row>
    <row r="124" spans="1:16" s="52" customFormat="1">
      <c r="C124" s="53"/>
      <c r="D124" s="53"/>
      <c r="E124" s="53"/>
    </row>
    <row r="125" spans="1:16" s="52" customFormat="1">
      <c r="C125" s="53"/>
      <c r="D125" s="53"/>
      <c r="E125" s="53"/>
    </row>
    <row r="126" spans="1:16" s="52" customFormat="1">
      <c r="C126" s="53"/>
      <c r="D126" s="53"/>
      <c r="E126" s="53"/>
    </row>
    <row r="127" spans="1:16" s="52" customFormat="1">
      <c r="C127" s="53"/>
      <c r="D127" s="53"/>
      <c r="E127" s="53"/>
    </row>
    <row r="128" spans="1:16" s="52" customFormat="1">
      <c r="C128" s="53"/>
      <c r="D128" s="53"/>
      <c r="E128" s="53"/>
    </row>
    <row r="129" spans="3:5" s="52" customFormat="1">
      <c r="C129" s="53"/>
      <c r="D129" s="53"/>
      <c r="E129" s="53"/>
    </row>
    <row r="130" spans="3:5" s="52" customFormat="1">
      <c r="C130" s="53"/>
      <c r="D130" s="53"/>
      <c r="E130" s="53"/>
    </row>
    <row r="131" spans="3:5" s="52" customFormat="1">
      <c r="C131" s="53"/>
      <c r="D131" s="53"/>
      <c r="E131" s="53"/>
    </row>
    <row r="132" spans="3:5" s="52" customFormat="1">
      <c r="C132" s="53"/>
      <c r="D132" s="53"/>
      <c r="E132" s="53"/>
    </row>
    <row r="133" spans="3:5" s="52" customFormat="1">
      <c r="C133" s="53"/>
      <c r="D133" s="53"/>
      <c r="E133" s="53"/>
    </row>
    <row r="134" spans="3:5" s="52" customFormat="1">
      <c r="C134" s="53"/>
      <c r="D134" s="53"/>
      <c r="E134" s="53"/>
    </row>
    <row r="135" spans="3:5" s="52" customFormat="1">
      <c r="C135" s="53"/>
      <c r="D135" s="53"/>
      <c r="E135" s="53"/>
    </row>
    <row r="136" spans="3:5" s="52" customFormat="1">
      <c r="C136" s="53"/>
      <c r="D136" s="53"/>
      <c r="E136" s="53"/>
    </row>
    <row r="137" spans="3:5" s="52" customFormat="1">
      <c r="C137" s="53"/>
      <c r="D137" s="53"/>
      <c r="E137" s="53"/>
    </row>
    <row r="138" spans="3:5" s="52" customFormat="1">
      <c r="C138" s="53"/>
      <c r="D138" s="53"/>
      <c r="E138" s="53"/>
    </row>
    <row r="139" spans="3:5" s="52" customFormat="1">
      <c r="C139" s="53"/>
      <c r="D139" s="53"/>
      <c r="E139" s="53"/>
    </row>
    <row r="140" spans="3:5" s="52" customFormat="1">
      <c r="C140" s="53"/>
      <c r="D140" s="53"/>
      <c r="E140" s="53"/>
    </row>
    <row r="141" spans="3:5" s="52" customFormat="1">
      <c r="C141" s="53"/>
      <c r="D141" s="53"/>
      <c r="E141" s="53"/>
    </row>
    <row r="142" spans="3:5" s="52" customFormat="1">
      <c r="C142" s="53"/>
      <c r="D142" s="53"/>
      <c r="E142" s="53"/>
    </row>
    <row r="143" spans="3:5" s="52" customFormat="1">
      <c r="C143" s="53"/>
      <c r="D143" s="53"/>
      <c r="E143" s="53"/>
    </row>
    <row r="144" spans="3:5" s="52" customFormat="1">
      <c r="C144" s="53"/>
      <c r="D144" s="53"/>
      <c r="E144" s="53"/>
    </row>
    <row r="145" spans="3:5" s="52" customFormat="1">
      <c r="C145" s="53"/>
      <c r="D145" s="53"/>
      <c r="E145" s="53"/>
    </row>
    <row r="146" spans="3:5" s="52" customFormat="1">
      <c r="C146" s="53"/>
      <c r="D146" s="53"/>
      <c r="E146" s="53"/>
    </row>
    <row r="147" spans="3:5" s="52" customFormat="1">
      <c r="C147" s="53"/>
      <c r="D147" s="53"/>
      <c r="E147" s="53"/>
    </row>
    <row r="148" spans="3:5" s="52" customFormat="1">
      <c r="C148" s="53"/>
      <c r="D148" s="53"/>
      <c r="E148" s="53"/>
    </row>
    <row r="149" spans="3:5" s="52" customFormat="1">
      <c r="C149" s="53"/>
      <c r="D149" s="53"/>
      <c r="E149" s="53"/>
    </row>
    <row r="150" spans="3:5" s="52" customFormat="1">
      <c r="C150" s="53"/>
      <c r="D150" s="53"/>
      <c r="E150" s="53"/>
    </row>
    <row r="151" spans="3:5" s="52" customFormat="1">
      <c r="C151" s="53"/>
      <c r="D151" s="53"/>
      <c r="E151" s="53"/>
    </row>
    <row r="152" spans="3:5" s="52" customFormat="1">
      <c r="C152" s="53"/>
      <c r="D152" s="53"/>
      <c r="E152" s="53"/>
    </row>
    <row r="153" spans="3:5" s="52" customFormat="1">
      <c r="C153" s="53"/>
      <c r="D153" s="53"/>
      <c r="E153" s="53"/>
    </row>
    <row r="154" spans="3:5" s="52" customFormat="1">
      <c r="C154" s="53"/>
      <c r="D154" s="53"/>
      <c r="E154" s="53"/>
    </row>
    <row r="155" spans="3:5" s="52" customFormat="1">
      <c r="C155" s="53"/>
      <c r="D155" s="53"/>
      <c r="E155" s="53"/>
    </row>
    <row r="156" spans="3:5" s="52" customFormat="1">
      <c r="C156" s="53"/>
      <c r="D156" s="53"/>
      <c r="E156" s="53"/>
    </row>
    <row r="157" spans="3:5" s="52" customFormat="1">
      <c r="C157" s="53"/>
      <c r="D157" s="53"/>
      <c r="E157" s="53"/>
    </row>
    <row r="158" spans="3:5" s="52" customFormat="1">
      <c r="C158" s="53"/>
      <c r="D158" s="53"/>
      <c r="E158" s="53"/>
    </row>
    <row r="159" spans="3:5" s="52" customFormat="1">
      <c r="C159" s="53"/>
      <c r="D159" s="53"/>
      <c r="E159" s="53"/>
    </row>
    <row r="160" spans="3:5" s="52" customFormat="1">
      <c r="C160" s="53"/>
      <c r="D160" s="53"/>
      <c r="E160" s="53"/>
    </row>
    <row r="161" spans="3:5" s="52" customFormat="1">
      <c r="C161" s="53"/>
      <c r="D161" s="53"/>
      <c r="E161" s="53"/>
    </row>
    <row r="162" spans="3:5" s="52" customFormat="1">
      <c r="C162" s="53"/>
      <c r="D162" s="53"/>
      <c r="E162" s="53"/>
    </row>
    <row r="163" spans="3:5" s="52" customFormat="1">
      <c r="C163" s="53"/>
      <c r="D163" s="53"/>
      <c r="E163" s="53"/>
    </row>
    <row r="164" spans="3:5" s="52" customFormat="1">
      <c r="C164" s="53"/>
      <c r="D164" s="53"/>
      <c r="E164" s="53"/>
    </row>
    <row r="165" spans="3:5" s="52" customFormat="1">
      <c r="C165" s="53"/>
      <c r="D165" s="53"/>
      <c r="E165" s="53"/>
    </row>
    <row r="166" spans="3:5" s="52" customFormat="1">
      <c r="C166" s="53"/>
      <c r="D166" s="53"/>
      <c r="E166" s="53"/>
    </row>
    <row r="167" spans="3:5" s="52" customFormat="1">
      <c r="C167" s="53"/>
      <c r="D167" s="53"/>
      <c r="E167" s="53"/>
    </row>
    <row r="168" spans="3:5" s="52" customFormat="1">
      <c r="C168" s="53"/>
      <c r="D168" s="53"/>
      <c r="E168" s="53"/>
    </row>
    <row r="169" spans="3:5" s="52" customFormat="1">
      <c r="C169" s="53"/>
      <c r="D169" s="53"/>
      <c r="E169" s="53"/>
    </row>
    <row r="170" spans="3:5" s="52" customFormat="1">
      <c r="C170" s="53"/>
      <c r="D170" s="53"/>
      <c r="E170" s="53"/>
    </row>
    <row r="171" spans="3:5" s="52" customFormat="1">
      <c r="C171" s="53"/>
      <c r="D171" s="53"/>
      <c r="E171" s="53"/>
    </row>
    <row r="172" spans="3:5" s="52" customFormat="1">
      <c r="C172" s="53"/>
      <c r="D172" s="53"/>
      <c r="E172" s="53"/>
    </row>
    <row r="173" spans="3:5" s="52" customFormat="1">
      <c r="C173" s="53"/>
      <c r="D173" s="53"/>
      <c r="E173" s="53"/>
    </row>
    <row r="174" spans="3:5" s="52" customFormat="1">
      <c r="C174" s="53"/>
      <c r="D174" s="53"/>
      <c r="E174" s="53"/>
    </row>
    <row r="175" spans="3:5" s="52" customFormat="1">
      <c r="C175" s="53"/>
      <c r="D175" s="53"/>
      <c r="E175" s="53"/>
    </row>
    <row r="176" spans="3:5" s="52" customFormat="1">
      <c r="C176" s="53"/>
      <c r="D176" s="53"/>
      <c r="E176" s="53"/>
    </row>
    <row r="177" spans="3:5" s="52" customFormat="1">
      <c r="C177" s="53"/>
      <c r="D177" s="53"/>
      <c r="E177" s="53"/>
    </row>
    <row r="178" spans="3:5" s="52" customFormat="1">
      <c r="C178" s="53"/>
      <c r="D178" s="53"/>
      <c r="E178" s="53"/>
    </row>
    <row r="179" spans="3:5" s="52" customFormat="1">
      <c r="C179" s="53"/>
      <c r="D179" s="53"/>
      <c r="E179" s="53"/>
    </row>
    <row r="180" spans="3:5" s="52" customFormat="1">
      <c r="C180" s="53"/>
      <c r="D180" s="53"/>
      <c r="E180" s="53"/>
    </row>
    <row r="181" spans="3:5" s="52" customFormat="1">
      <c r="C181" s="53"/>
      <c r="D181" s="53"/>
      <c r="E181" s="53"/>
    </row>
    <row r="182" spans="3:5" s="52" customFormat="1">
      <c r="C182" s="53"/>
      <c r="D182" s="53"/>
      <c r="E182" s="53"/>
    </row>
    <row r="183" spans="3:5" s="52" customFormat="1">
      <c r="C183" s="53"/>
      <c r="D183" s="53"/>
      <c r="E183" s="53"/>
    </row>
    <row r="184" spans="3:5" s="52" customFormat="1">
      <c r="C184" s="53"/>
      <c r="D184" s="53"/>
      <c r="E184" s="53"/>
    </row>
    <row r="185" spans="3:5" s="52" customFormat="1">
      <c r="C185" s="53"/>
      <c r="D185" s="53"/>
      <c r="E185" s="53"/>
    </row>
    <row r="186" spans="3:5" s="52" customFormat="1">
      <c r="C186" s="53"/>
      <c r="D186" s="53"/>
      <c r="E186" s="53"/>
    </row>
    <row r="187" spans="3:5" s="52" customFormat="1">
      <c r="C187" s="53"/>
      <c r="D187" s="53"/>
      <c r="E187" s="53"/>
    </row>
    <row r="188" spans="3:5" s="52" customFormat="1">
      <c r="C188" s="53"/>
      <c r="D188" s="53"/>
      <c r="E188" s="53"/>
    </row>
    <row r="189" spans="3:5" s="52" customFormat="1">
      <c r="C189" s="53"/>
      <c r="D189" s="53"/>
      <c r="E189" s="53"/>
    </row>
    <row r="190" spans="3:5" s="52" customFormat="1">
      <c r="C190" s="53"/>
      <c r="D190" s="53"/>
      <c r="E190" s="53"/>
    </row>
    <row r="191" spans="3:5" s="52" customFormat="1">
      <c r="C191" s="53"/>
      <c r="D191" s="53"/>
      <c r="E191" s="53"/>
    </row>
    <row r="192" spans="3:5" s="52" customFormat="1">
      <c r="C192" s="53"/>
      <c r="D192" s="53"/>
      <c r="E192" s="53"/>
    </row>
    <row r="193" spans="3:5" s="52" customFormat="1">
      <c r="C193" s="53"/>
      <c r="D193" s="53"/>
      <c r="E193" s="53"/>
    </row>
    <row r="194" spans="3:5" s="52" customFormat="1">
      <c r="C194" s="53"/>
      <c r="D194" s="53"/>
      <c r="E194" s="53"/>
    </row>
    <row r="195" spans="3:5" s="52" customFormat="1">
      <c r="C195" s="53"/>
      <c r="D195" s="53"/>
      <c r="E195" s="53"/>
    </row>
    <row r="196" spans="3:5" s="52" customFormat="1">
      <c r="C196" s="53"/>
      <c r="D196" s="53"/>
      <c r="E196" s="53"/>
    </row>
    <row r="197" spans="3:5" s="52" customFormat="1">
      <c r="C197" s="53"/>
      <c r="D197" s="53"/>
      <c r="E197" s="53"/>
    </row>
    <row r="198" spans="3:5" s="52" customFormat="1">
      <c r="C198" s="53"/>
      <c r="D198" s="53"/>
      <c r="E198" s="53"/>
    </row>
    <row r="199" spans="3:5" s="52" customFormat="1">
      <c r="C199" s="53"/>
      <c r="D199" s="53"/>
      <c r="E199" s="53"/>
    </row>
    <row r="200" spans="3:5" s="52" customFormat="1">
      <c r="C200" s="53"/>
      <c r="D200" s="53"/>
      <c r="E200" s="53"/>
    </row>
    <row r="201" spans="3:5" s="52" customFormat="1">
      <c r="C201" s="53"/>
      <c r="D201" s="53"/>
      <c r="E201" s="53"/>
    </row>
    <row r="202" spans="3:5" s="52" customFormat="1">
      <c r="C202" s="53"/>
      <c r="D202" s="53"/>
      <c r="E202" s="53"/>
    </row>
    <row r="203" spans="3:5" s="52" customFormat="1">
      <c r="C203" s="53"/>
      <c r="D203" s="53"/>
      <c r="E203" s="53"/>
    </row>
    <row r="204" spans="3:5" s="52" customFormat="1">
      <c r="C204" s="53"/>
      <c r="D204" s="53"/>
      <c r="E204" s="53"/>
    </row>
    <row r="205" spans="3:5" s="52" customFormat="1">
      <c r="C205" s="53"/>
      <c r="D205" s="53"/>
      <c r="E205" s="53"/>
    </row>
    <row r="206" spans="3:5" s="52" customFormat="1">
      <c r="C206" s="53"/>
      <c r="D206" s="53"/>
      <c r="E206" s="53"/>
    </row>
    <row r="207" spans="3:5" s="52" customFormat="1">
      <c r="C207" s="53"/>
      <c r="D207" s="53"/>
      <c r="E207" s="53"/>
    </row>
    <row r="208" spans="3:5" s="52" customFormat="1">
      <c r="C208" s="53"/>
      <c r="D208" s="53"/>
      <c r="E208" s="53"/>
    </row>
    <row r="209" spans="3:5" s="52" customFormat="1">
      <c r="C209" s="53"/>
      <c r="D209" s="53"/>
      <c r="E209" s="53"/>
    </row>
    <row r="210" spans="3:5" s="52" customFormat="1">
      <c r="C210" s="53"/>
      <c r="D210" s="53"/>
      <c r="E210" s="53"/>
    </row>
    <row r="211" spans="3:5" s="52" customFormat="1">
      <c r="C211" s="53"/>
      <c r="D211" s="53"/>
      <c r="E211" s="53"/>
    </row>
    <row r="212" spans="3:5" s="52" customFormat="1">
      <c r="C212" s="53"/>
      <c r="D212" s="53"/>
      <c r="E212" s="53"/>
    </row>
    <row r="213" spans="3:5" s="52" customFormat="1">
      <c r="C213" s="53"/>
      <c r="D213" s="53"/>
      <c r="E213" s="53"/>
    </row>
    <row r="214" spans="3:5" s="52" customFormat="1">
      <c r="C214" s="53"/>
      <c r="D214" s="53"/>
      <c r="E214" s="53"/>
    </row>
    <row r="215" spans="3:5" s="52" customFormat="1">
      <c r="C215" s="53"/>
      <c r="D215" s="53"/>
      <c r="E215" s="53"/>
    </row>
    <row r="216" spans="3:5" s="52" customFormat="1">
      <c r="C216" s="53"/>
      <c r="D216" s="53"/>
      <c r="E216" s="53"/>
    </row>
    <row r="217" spans="3:5" s="52" customFormat="1">
      <c r="C217" s="53"/>
      <c r="D217" s="53"/>
      <c r="E217" s="53"/>
    </row>
    <row r="218" spans="3:5" s="52" customFormat="1">
      <c r="C218" s="53"/>
      <c r="D218" s="53"/>
      <c r="E218" s="53"/>
    </row>
    <row r="219" spans="3:5" s="52" customFormat="1">
      <c r="C219" s="53"/>
      <c r="D219" s="53"/>
      <c r="E219" s="53"/>
    </row>
    <row r="220" spans="3:5" s="52" customFormat="1">
      <c r="C220" s="53"/>
      <c r="D220" s="53"/>
      <c r="E220" s="53"/>
    </row>
    <row r="221" spans="3:5" s="52" customFormat="1">
      <c r="C221" s="53"/>
      <c r="D221" s="53"/>
      <c r="E221" s="53"/>
    </row>
    <row r="222" spans="3:5" s="52" customFormat="1">
      <c r="C222" s="53"/>
      <c r="D222" s="53"/>
      <c r="E222" s="53"/>
    </row>
    <row r="223" spans="3:5" s="52" customFormat="1">
      <c r="C223" s="53"/>
      <c r="D223" s="53"/>
      <c r="E223" s="53"/>
    </row>
    <row r="224" spans="3:5" s="52" customFormat="1">
      <c r="C224" s="53"/>
      <c r="D224" s="53"/>
      <c r="E224" s="53"/>
    </row>
    <row r="225" spans="3:5" s="52" customFormat="1">
      <c r="C225" s="53"/>
      <c r="D225" s="53"/>
      <c r="E225" s="53"/>
    </row>
    <row r="226" spans="3:5" s="52" customFormat="1">
      <c r="C226" s="53"/>
      <c r="D226" s="53"/>
      <c r="E226" s="53"/>
    </row>
    <row r="227" spans="3:5" s="52" customFormat="1">
      <c r="C227" s="53"/>
      <c r="D227" s="53"/>
      <c r="E227" s="53"/>
    </row>
    <row r="228" spans="3:5" s="52" customFormat="1">
      <c r="C228" s="53"/>
      <c r="D228" s="53"/>
      <c r="E228" s="53"/>
    </row>
    <row r="229" spans="3:5" s="52" customFormat="1">
      <c r="C229" s="53"/>
      <c r="D229" s="53"/>
      <c r="E229" s="53"/>
    </row>
    <row r="230" spans="3:5" s="52" customFormat="1">
      <c r="C230" s="53"/>
      <c r="D230" s="53"/>
      <c r="E230" s="53"/>
    </row>
    <row r="231" spans="3:5" s="52" customFormat="1">
      <c r="C231" s="53"/>
      <c r="D231" s="53"/>
      <c r="E231" s="53"/>
    </row>
    <row r="232" spans="3:5" s="52" customFormat="1">
      <c r="C232" s="53"/>
      <c r="D232" s="53"/>
      <c r="E232" s="53"/>
    </row>
    <row r="233" spans="3:5" s="52" customFormat="1">
      <c r="C233" s="53"/>
      <c r="D233" s="53"/>
      <c r="E233" s="53"/>
    </row>
    <row r="234" spans="3:5" s="52" customFormat="1">
      <c r="C234" s="53"/>
      <c r="D234" s="53"/>
      <c r="E234" s="53"/>
    </row>
    <row r="235" spans="3:5" s="52" customFormat="1">
      <c r="C235" s="53"/>
      <c r="D235" s="53"/>
      <c r="E235" s="53"/>
    </row>
    <row r="236" spans="3:5" s="52" customFormat="1">
      <c r="C236" s="53"/>
      <c r="D236" s="53"/>
      <c r="E236" s="53"/>
    </row>
    <row r="237" spans="3:5" s="52" customFormat="1">
      <c r="C237" s="53"/>
      <c r="D237" s="53"/>
      <c r="E237" s="53"/>
    </row>
    <row r="238" spans="3:5" s="52" customFormat="1">
      <c r="C238" s="53"/>
      <c r="D238" s="53"/>
      <c r="E238" s="53"/>
    </row>
    <row r="239" spans="3:5" s="52" customFormat="1">
      <c r="C239" s="53"/>
      <c r="D239" s="53"/>
      <c r="E239" s="53"/>
    </row>
    <row r="240" spans="3:5" s="52" customFormat="1">
      <c r="C240" s="53"/>
      <c r="D240" s="53"/>
      <c r="E240" s="53"/>
    </row>
    <row r="241" spans="3:5" s="52" customFormat="1">
      <c r="C241" s="53"/>
      <c r="D241" s="53"/>
      <c r="E241" s="53"/>
    </row>
    <row r="242" spans="3:5" s="52" customFormat="1">
      <c r="C242" s="53"/>
      <c r="D242" s="53"/>
      <c r="E242" s="53"/>
    </row>
    <row r="243" spans="3:5" s="52" customFormat="1">
      <c r="C243" s="53"/>
      <c r="D243" s="53"/>
      <c r="E243" s="53"/>
    </row>
    <row r="244" spans="3:5" s="52" customFormat="1">
      <c r="C244" s="53"/>
      <c r="D244" s="53"/>
      <c r="E244" s="53"/>
    </row>
    <row r="245" spans="3:5" s="52" customFormat="1">
      <c r="C245" s="53"/>
      <c r="D245" s="53"/>
      <c r="E245" s="53"/>
    </row>
    <row r="246" spans="3:5" s="52" customFormat="1">
      <c r="C246" s="53"/>
      <c r="D246" s="53"/>
      <c r="E246" s="53"/>
    </row>
    <row r="247" spans="3:5" s="52" customFormat="1">
      <c r="C247" s="53"/>
      <c r="D247" s="53"/>
      <c r="E247" s="53"/>
    </row>
    <row r="248" spans="3:5" s="52" customFormat="1">
      <c r="C248" s="53"/>
      <c r="D248" s="53"/>
      <c r="E248" s="53"/>
    </row>
    <row r="249" spans="3:5" s="52" customFormat="1">
      <c r="C249" s="53"/>
      <c r="D249" s="53"/>
      <c r="E249" s="53"/>
    </row>
    <row r="250" spans="3:5" s="52" customFormat="1">
      <c r="C250" s="53"/>
      <c r="D250" s="53"/>
      <c r="E250" s="53"/>
    </row>
    <row r="251" spans="3:5" s="52" customFormat="1">
      <c r="C251" s="53"/>
      <c r="D251" s="53"/>
      <c r="E251" s="53"/>
    </row>
    <row r="252" spans="3:5" s="52" customFormat="1">
      <c r="C252" s="53"/>
      <c r="D252" s="53"/>
      <c r="E252" s="53"/>
    </row>
    <row r="253" spans="3:5" s="52" customFormat="1">
      <c r="C253" s="53"/>
      <c r="D253" s="53"/>
      <c r="E253" s="53"/>
    </row>
    <row r="254" spans="3:5" s="52" customFormat="1">
      <c r="C254" s="53"/>
      <c r="D254" s="53"/>
      <c r="E254" s="53"/>
    </row>
    <row r="255" spans="3:5" s="52" customFormat="1">
      <c r="C255" s="53"/>
      <c r="D255" s="53"/>
      <c r="E255" s="53"/>
    </row>
    <row r="256" spans="3:5" s="52" customFormat="1">
      <c r="C256" s="53"/>
      <c r="D256" s="53"/>
      <c r="E256" s="53"/>
    </row>
    <row r="257" spans="3:5" s="52" customFormat="1">
      <c r="C257" s="53"/>
      <c r="D257" s="53"/>
      <c r="E257" s="53"/>
    </row>
    <row r="258" spans="3:5" s="52" customFormat="1">
      <c r="C258" s="53"/>
      <c r="D258" s="53"/>
      <c r="E258" s="53"/>
    </row>
    <row r="259" spans="3:5" s="52" customFormat="1">
      <c r="C259" s="53"/>
      <c r="D259" s="53"/>
      <c r="E259" s="53"/>
    </row>
    <row r="260" spans="3:5" s="52" customFormat="1">
      <c r="C260" s="53"/>
      <c r="D260" s="53"/>
      <c r="E260" s="53"/>
    </row>
    <row r="261" spans="3:5" s="52" customFormat="1">
      <c r="C261" s="53"/>
      <c r="D261" s="53"/>
      <c r="E261" s="53"/>
    </row>
    <row r="262" spans="3:5" s="52" customFormat="1">
      <c r="C262" s="53"/>
      <c r="D262" s="53"/>
      <c r="E262" s="53"/>
    </row>
    <row r="263" spans="3:5" s="52" customFormat="1">
      <c r="C263" s="53"/>
      <c r="D263" s="53"/>
      <c r="E263" s="53"/>
    </row>
    <row r="264" spans="3:5" s="52" customFormat="1">
      <c r="C264" s="53"/>
      <c r="D264" s="53"/>
      <c r="E264" s="53"/>
    </row>
    <row r="265" spans="3:5" s="52" customFormat="1">
      <c r="C265" s="53"/>
      <c r="D265" s="53"/>
      <c r="E265" s="53"/>
    </row>
    <row r="266" spans="3:5" s="52" customFormat="1">
      <c r="C266" s="53"/>
      <c r="D266" s="53"/>
      <c r="E266" s="53"/>
    </row>
    <row r="267" spans="3:5" s="52" customFormat="1">
      <c r="C267" s="53"/>
      <c r="D267" s="53"/>
      <c r="E267" s="53"/>
    </row>
    <row r="268" spans="3:5" s="52" customFormat="1">
      <c r="C268" s="53"/>
      <c r="D268" s="53"/>
      <c r="E268" s="53"/>
    </row>
    <row r="269" spans="3:5" s="52" customFormat="1">
      <c r="C269" s="53"/>
      <c r="D269" s="53"/>
      <c r="E269" s="53"/>
    </row>
    <row r="270" spans="3:5" s="52" customFormat="1">
      <c r="C270" s="53"/>
      <c r="D270" s="53"/>
      <c r="E270" s="53"/>
    </row>
    <row r="271" spans="3:5" s="52" customFormat="1">
      <c r="C271" s="53"/>
      <c r="D271" s="53"/>
      <c r="E271" s="53"/>
    </row>
    <row r="272" spans="3:5" s="52" customFormat="1">
      <c r="C272" s="53"/>
      <c r="D272" s="53"/>
      <c r="E272" s="53"/>
    </row>
    <row r="273" spans="3:5" s="52" customFormat="1">
      <c r="C273" s="53"/>
      <c r="D273" s="53"/>
      <c r="E273" s="53"/>
    </row>
    <row r="274" spans="3:5" s="52" customFormat="1">
      <c r="C274" s="53"/>
      <c r="D274" s="53"/>
      <c r="E274" s="53"/>
    </row>
    <row r="275" spans="3:5" s="52" customFormat="1">
      <c r="C275" s="53"/>
      <c r="D275" s="53"/>
      <c r="E275" s="53"/>
    </row>
    <row r="276" spans="3:5" s="52" customFormat="1">
      <c r="C276" s="53"/>
      <c r="D276" s="53"/>
      <c r="E276" s="53"/>
    </row>
    <row r="277" spans="3:5" s="52" customFormat="1">
      <c r="C277" s="53"/>
      <c r="D277" s="53"/>
      <c r="E277" s="53"/>
    </row>
    <row r="278" spans="3:5" s="52" customFormat="1">
      <c r="C278" s="53"/>
      <c r="D278" s="53"/>
      <c r="E278" s="53"/>
    </row>
    <row r="279" spans="3:5" s="52" customFormat="1">
      <c r="C279" s="53"/>
      <c r="D279" s="53"/>
      <c r="E279" s="53"/>
    </row>
    <row r="280" spans="3:5" s="52" customFormat="1">
      <c r="C280" s="53"/>
      <c r="D280" s="53"/>
      <c r="E280" s="53"/>
    </row>
    <row r="281" spans="3:5" s="52" customFormat="1">
      <c r="C281" s="53"/>
      <c r="D281" s="53"/>
      <c r="E281" s="53"/>
    </row>
    <row r="282" spans="3:5" s="52" customFormat="1">
      <c r="C282" s="53"/>
      <c r="D282" s="53"/>
      <c r="E282" s="53"/>
    </row>
    <row r="283" spans="3:5" s="52" customFormat="1">
      <c r="C283" s="53"/>
      <c r="D283" s="53"/>
      <c r="E283" s="53"/>
    </row>
    <row r="284" spans="3:5" s="52" customFormat="1">
      <c r="C284" s="53"/>
      <c r="D284" s="53"/>
      <c r="E284" s="53"/>
    </row>
    <row r="285" spans="3:5" s="52" customFormat="1">
      <c r="C285" s="53"/>
      <c r="D285" s="53"/>
      <c r="E285" s="53"/>
    </row>
    <row r="286" spans="3:5" s="52" customFormat="1">
      <c r="C286" s="53"/>
      <c r="D286" s="53"/>
      <c r="E286" s="53"/>
    </row>
    <row r="287" spans="3:5" s="52" customFormat="1">
      <c r="C287" s="53"/>
      <c r="D287" s="53"/>
      <c r="E287" s="53"/>
    </row>
    <row r="288" spans="3:5" s="52" customFormat="1">
      <c r="C288" s="53"/>
      <c r="D288" s="53"/>
      <c r="E288" s="53"/>
    </row>
    <row r="289" spans="3:5" s="52" customFormat="1">
      <c r="C289" s="53"/>
      <c r="D289" s="53"/>
      <c r="E289" s="53"/>
    </row>
    <row r="290" spans="3:5" s="52" customFormat="1">
      <c r="C290" s="53"/>
      <c r="D290" s="53"/>
      <c r="E290" s="53"/>
    </row>
    <row r="291" spans="3:5" s="52" customFormat="1">
      <c r="C291" s="53"/>
      <c r="D291" s="53"/>
      <c r="E291" s="53"/>
    </row>
    <row r="292" spans="3:5" s="52" customFormat="1">
      <c r="C292" s="53"/>
      <c r="D292" s="53"/>
      <c r="E292" s="53"/>
    </row>
    <row r="293" spans="3:5" s="52" customFormat="1">
      <c r="C293" s="53"/>
      <c r="D293" s="53"/>
      <c r="E293" s="53"/>
    </row>
    <row r="294" spans="3:5" s="52" customFormat="1">
      <c r="C294" s="53"/>
      <c r="D294" s="53"/>
      <c r="E294" s="53"/>
    </row>
    <row r="295" spans="3:5" s="52" customFormat="1">
      <c r="C295" s="53"/>
      <c r="D295" s="53"/>
      <c r="E295" s="53"/>
    </row>
    <row r="296" spans="3:5" s="52" customFormat="1">
      <c r="C296" s="53"/>
      <c r="D296" s="53"/>
      <c r="E296" s="53"/>
    </row>
    <row r="297" spans="3:5" s="52" customFormat="1">
      <c r="C297" s="53"/>
      <c r="D297" s="53"/>
      <c r="E297" s="53"/>
    </row>
    <row r="298" spans="3:5" s="52" customFormat="1">
      <c r="C298" s="53"/>
      <c r="D298" s="53"/>
      <c r="E298" s="53"/>
    </row>
    <row r="299" spans="3:5" s="52" customFormat="1">
      <c r="C299" s="53"/>
      <c r="D299" s="53"/>
      <c r="E299" s="53"/>
    </row>
    <row r="300" spans="3:5" s="52" customFormat="1">
      <c r="C300" s="53"/>
      <c r="D300" s="53"/>
      <c r="E300" s="53"/>
    </row>
    <row r="301" spans="3:5" s="52" customFormat="1">
      <c r="C301" s="53"/>
      <c r="D301" s="53"/>
      <c r="E301" s="53"/>
    </row>
    <row r="302" spans="3:5" s="52" customFormat="1">
      <c r="C302" s="53"/>
      <c r="D302" s="53"/>
      <c r="E302" s="53"/>
    </row>
    <row r="303" spans="3:5" s="52" customFormat="1">
      <c r="C303" s="53"/>
      <c r="D303" s="53"/>
      <c r="E303" s="53"/>
    </row>
    <row r="304" spans="3:5" s="52" customFormat="1">
      <c r="C304" s="53"/>
      <c r="D304" s="53"/>
      <c r="E304" s="53"/>
    </row>
    <row r="305" spans="3:5" s="52" customFormat="1">
      <c r="C305" s="53"/>
      <c r="D305" s="53"/>
      <c r="E305" s="53"/>
    </row>
    <row r="306" spans="3:5" s="52" customFormat="1">
      <c r="C306" s="53"/>
      <c r="D306" s="53"/>
      <c r="E306" s="53"/>
    </row>
    <row r="307" spans="3:5" s="52" customFormat="1">
      <c r="C307" s="53"/>
      <c r="D307" s="53"/>
      <c r="E307" s="53"/>
    </row>
    <row r="308" spans="3:5" s="52" customFormat="1">
      <c r="C308" s="53"/>
      <c r="D308" s="53"/>
      <c r="E308" s="53"/>
    </row>
    <row r="309" spans="3:5" s="52" customFormat="1">
      <c r="C309" s="53"/>
      <c r="D309" s="53"/>
      <c r="E309" s="53"/>
    </row>
    <row r="310" spans="3:5" s="52" customFormat="1">
      <c r="C310" s="53"/>
      <c r="D310" s="53"/>
      <c r="E310" s="53"/>
    </row>
    <row r="311" spans="3:5" s="52" customFormat="1">
      <c r="C311" s="53"/>
      <c r="D311" s="53"/>
      <c r="E311" s="53"/>
    </row>
    <row r="312" spans="3:5" s="52" customFormat="1">
      <c r="C312" s="53"/>
      <c r="D312" s="53"/>
      <c r="E312" s="53"/>
    </row>
    <row r="313" spans="3:5" s="52" customFormat="1">
      <c r="C313" s="53"/>
      <c r="D313" s="53"/>
      <c r="E313" s="53"/>
    </row>
    <row r="314" spans="3:5" s="52" customFormat="1">
      <c r="C314" s="53"/>
      <c r="D314" s="53"/>
      <c r="E314" s="53"/>
    </row>
    <row r="315" spans="3:5" s="52" customFormat="1">
      <c r="C315" s="53"/>
      <c r="D315" s="53"/>
      <c r="E315" s="53"/>
    </row>
    <row r="316" spans="3:5" s="52" customFormat="1">
      <c r="C316" s="53"/>
      <c r="D316" s="53"/>
      <c r="E316" s="53"/>
    </row>
    <row r="317" spans="3:5" s="52" customFormat="1">
      <c r="C317" s="53"/>
      <c r="D317" s="53"/>
      <c r="E317" s="53"/>
    </row>
    <row r="318" spans="3:5" s="52" customFormat="1">
      <c r="C318" s="53"/>
      <c r="D318" s="53"/>
      <c r="E318" s="53"/>
    </row>
    <row r="319" spans="3:5" s="52" customFormat="1">
      <c r="C319" s="53"/>
      <c r="D319" s="53"/>
      <c r="E319" s="53"/>
    </row>
    <row r="320" spans="3:5" s="52" customFormat="1">
      <c r="C320" s="53"/>
      <c r="D320" s="53"/>
      <c r="E320" s="53"/>
    </row>
    <row r="321" spans="3:5" s="52" customFormat="1">
      <c r="C321" s="53"/>
      <c r="D321" s="53"/>
      <c r="E321" s="53"/>
    </row>
    <row r="322" spans="3:5" s="52" customFormat="1">
      <c r="C322" s="53"/>
      <c r="D322" s="53"/>
      <c r="E322" s="53"/>
    </row>
    <row r="323" spans="3:5" s="52" customFormat="1">
      <c r="C323" s="53"/>
      <c r="D323" s="53"/>
      <c r="E323" s="53"/>
    </row>
    <row r="324" spans="3:5" s="52" customFormat="1">
      <c r="C324" s="53"/>
      <c r="D324" s="53"/>
      <c r="E324" s="53"/>
    </row>
    <row r="325" spans="3:5" s="52" customFormat="1">
      <c r="C325" s="53"/>
      <c r="D325" s="53"/>
      <c r="E325" s="53"/>
    </row>
    <row r="326" spans="3:5" s="52" customFormat="1">
      <c r="C326" s="53"/>
      <c r="D326" s="53"/>
      <c r="E326" s="53"/>
    </row>
    <row r="327" spans="3:5" s="52" customFormat="1">
      <c r="C327" s="53"/>
      <c r="D327" s="53"/>
      <c r="E327" s="53"/>
    </row>
    <row r="328" spans="3:5" s="52" customFormat="1">
      <c r="C328" s="53"/>
      <c r="D328" s="53"/>
      <c r="E328" s="53"/>
    </row>
    <row r="329" spans="3:5" s="52" customFormat="1">
      <c r="C329" s="53"/>
      <c r="D329" s="53"/>
      <c r="E329" s="53"/>
    </row>
    <row r="330" spans="3:5" s="52" customFormat="1">
      <c r="C330" s="53"/>
      <c r="D330" s="53"/>
      <c r="E330" s="53"/>
    </row>
    <row r="331" spans="3:5" s="52" customFormat="1">
      <c r="C331" s="53"/>
      <c r="D331" s="53"/>
      <c r="E331" s="53"/>
    </row>
    <row r="332" spans="3:5" s="52" customFormat="1">
      <c r="C332" s="53"/>
      <c r="D332" s="53"/>
      <c r="E332" s="53"/>
    </row>
    <row r="333" spans="3:5" s="52" customFormat="1">
      <c r="C333" s="53"/>
      <c r="D333" s="53"/>
      <c r="E333" s="53"/>
    </row>
    <row r="334" spans="3:5" s="52" customFormat="1">
      <c r="C334" s="53"/>
      <c r="D334" s="53"/>
      <c r="E334" s="53"/>
    </row>
    <row r="335" spans="3:5" s="52" customFormat="1">
      <c r="C335" s="53"/>
      <c r="D335" s="53"/>
      <c r="E335" s="53"/>
    </row>
    <row r="336" spans="3:5" s="52" customFormat="1">
      <c r="C336" s="53"/>
      <c r="D336" s="53"/>
      <c r="E336" s="53"/>
    </row>
    <row r="337" spans="3:5" s="52" customFormat="1">
      <c r="C337" s="53"/>
      <c r="D337" s="53"/>
      <c r="E337" s="53"/>
    </row>
    <row r="338" spans="3:5" s="52" customFormat="1">
      <c r="C338" s="53"/>
      <c r="D338" s="53"/>
      <c r="E338" s="53"/>
    </row>
    <row r="339" spans="3:5" s="52" customFormat="1">
      <c r="C339" s="53"/>
      <c r="D339" s="53"/>
      <c r="E339" s="53"/>
    </row>
    <row r="340" spans="3:5" s="52" customFormat="1">
      <c r="C340" s="53"/>
      <c r="D340" s="53"/>
      <c r="E340" s="53"/>
    </row>
    <row r="341" spans="3:5" s="52" customFormat="1">
      <c r="C341" s="53"/>
      <c r="D341" s="53"/>
      <c r="E341" s="53"/>
    </row>
    <row r="342" spans="3:5" s="52" customFormat="1">
      <c r="C342" s="53"/>
      <c r="D342" s="53"/>
      <c r="E342" s="53"/>
    </row>
    <row r="343" spans="3:5" s="52" customFormat="1">
      <c r="C343" s="53"/>
      <c r="D343" s="53"/>
      <c r="E343" s="53"/>
    </row>
    <row r="344" spans="3:5" s="52" customFormat="1">
      <c r="C344" s="53"/>
      <c r="D344" s="53"/>
      <c r="E344" s="53"/>
    </row>
    <row r="345" spans="3:5" s="52" customFormat="1">
      <c r="C345" s="53"/>
      <c r="D345" s="53"/>
      <c r="E345" s="53"/>
    </row>
    <row r="346" spans="3:5" s="52" customFormat="1">
      <c r="C346" s="53"/>
      <c r="D346" s="53"/>
      <c r="E346" s="53"/>
    </row>
    <row r="347" spans="3:5" s="52" customFormat="1">
      <c r="C347" s="53"/>
      <c r="D347" s="53"/>
      <c r="E347" s="53"/>
    </row>
    <row r="348" spans="3:5" s="52" customFormat="1">
      <c r="C348" s="53"/>
      <c r="D348" s="53"/>
      <c r="E348" s="53"/>
    </row>
    <row r="349" spans="3:5" s="52" customFormat="1">
      <c r="C349" s="53"/>
      <c r="D349" s="53"/>
      <c r="E349" s="53"/>
    </row>
    <row r="350" spans="3:5" s="52" customFormat="1">
      <c r="C350" s="53"/>
      <c r="D350" s="53"/>
      <c r="E350" s="53"/>
    </row>
    <row r="351" spans="3:5" s="52" customFormat="1">
      <c r="C351" s="53"/>
      <c r="D351" s="53"/>
      <c r="E351" s="53"/>
    </row>
    <row r="352" spans="3:5" s="52" customFormat="1">
      <c r="C352" s="53"/>
      <c r="D352" s="53"/>
      <c r="E352" s="53"/>
    </row>
    <row r="353" spans="3:5" s="52" customFormat="1">
      <c r="C353" s="53"/>
      <c r="D353" s="53"/>
      <c r="E353" s="53"/>
    </row>
    <row r="354" spans="3:5" s="52" customFormat="1">
      <c r="C354" s="53"/>
      <c r="D354" s="53"/>
      <c r="E354" s="53"/>
    </row>
    <row r="355" spans="3:5" s="52" customFormat="1">
      <c r="C355" s="53"/>
      <c r="D355" s="53"/>
      <c r="E355" s="53"/>
    </row>
    <row r="356" spans="3:5" s="52" customFormat="1">
      <c r="C356" s="53"/>
      <c r="D356" s="53"/>
      <c r="E356" s="53"/>
    </row>
    <row r="357" spans="3:5" s="52" customFormat="1">
      <c r="C357" s="53"/>
      <c r="D357" s="53"/>
      <c r="E357" s="53"/>
    </row>
    <row r="358" spans="3:5" s="52" customFormat="1">
      <c r="C358" s="53"/>
      <c r="D358" s="53"/>
      <c r="E358" s="53"/>
    </row>
    <row r="359" spans="3:5" s="52" customFormat="1">
      <c r="C359" s="53"/>
      <c r="D359" s="53"/>
      <c r="E359" s="53"/>
    </row>
    <row r="360" spans="3:5" s="52" customFormat="1">
      <c r="C360" s="53"/>
      <c r="D360" s="53"/>
      <c r="E360" s="53"/>
    </row>
    <row r="361" spans="3:5" s="52" customFormat="1">
      <c r="C361" s="53"/>
      <c r="D361" s="53"/>
      <c r="E361" s="53"/>
    </row>
    <row r="362" spans="3:5" s="52" customFormat="1">
      <c r="C362" s="53"/>
      <c r="D362" s="53"/>
      <c r="E362" s="53"/>
    </row>
    <row r="363" spans="3:5" s="52" customFormat="1">
      <c r="C363" s="53"/>
      <c r="D363" s="53"/>
      <c r="E363" s="53"/>
    </row>
    <row r="364" spans="3:5" s="52" customFormat="1">
      <c r="C364" s="53"/>
      <c r="D364" s="53"/>
      <c r="E364" s="53"/>
    </row>
    <row r="365" spans="3:5" s="52" customFormat="1">
      <c r="C365" s="53"/>
      <c r="D365" s="53"/>
      <c r="E365" s="53"/>
    </row>
    <row r="366" spans="3:5" s="52" customFormat="1">
      <c r="C366" s="53"/>
      <c r="D366" s="53"/>
      <c r="E366" s="53"/>
    </row>
    <row r="367" spans="3:5" s="52" customFormat="1">
      <c r="C367" s="53"/>
      <c r="D367" s="53"/>
      <c r="E367" s="53"/>
    </row>
    <row r="368" spans="3:5" s="52" customFormat="1">
      <c r="C368" s="53"/>
      <c r="D368" s="53"/>
      <c r="E368" s="53"/>
    </row>
    <row r="369" spans="3:5" s="52" customFormat="1">
      <c r="C369" s="53"/>
      <c r="D369" s="53"/>
      <c r="E369" s="53"/>
    </row>
    <row r="370" spans="3:5" s="52" customFormat="1">
      <c r="C370" s="53"/>
      <c r="D370" s="53"/>
      <c r="E370" s="53"/>
    </row>
    <row r="371" spans="3:5" s="52" customFormat="1">
      <c r="C371" s="53"/>
      <c r="D371" s="53"/>
      <c r="E371" s="53"/>
    </row>
    <row r="372" spans="3:5" s="52" customFormat="1">
      <c r="C372" s="53"/>
      <c r="D372" s="53"/>
      <c r="E372" s="53"/>
    </row>
    <row r="373" spans="3:5" s="52" customFormat="1">
      <c r="C373" s="53"/>
      <c r="D373" s="53"/>
      <c r="E373" s="53"/>
    </row>
    <row r="374" spans="3:5" s="52" customFormat="1">
      <c r="C374" s="53"/>
      <c r="D374" s="53"/>
      <c r="E374" s="53"/>
    </row>
    <row r="375" spans="3:5" s="52" customFormat="1">
      <c r="C375" s="53"/>
      <c r="D375" s="53"/>
      <c r="E375" s="53"/>
    </row>
    <row r="376" spans="3:5" s="52" customFormat="1">
      <c r="C376" s="53"/>
      <c r="D376" s="53"/>
      <c r="E376" s="53"/>
    </row>
    <row r="377" spans="3:5" s="52" customFormat="1">
      <c r="C377" s="53"/>
      <c r="D377" s="53"/>
      <c r="E377" s="53"/>
    </row>
    <row r="378" spans="3:5" s="52" customFormat="1">
      <c r="C378" s="53"/>
      <c r="D378" s="53"/>
      <c r="E378" s="53"/>
    </row>
    <row r="379" spans="3:5" s="52" customFormat="1">
      <c r="C379" s="53"/>
      <c r="D379" s="53"/>
      <c r="E379" s="53"/>
    </row>
    <row r="380" spans="3:5" s="52" customFormat="1">
      <c r="C380" s="53"/>
      <c r="D380" s="53"/>
      <c r="E380" s="53"/>
    </row>
    <row r="381" spans="3:5" s="52" customFormat="1">
      <c r="C381" s="53"/>
      <c r="D381" s="53"/>
      <c r="E381" s="53"/>
    </row>
    <row r="382" spans="3:5" s="52" customFormat="1">
      <c r="C382" s="53"/>
      <c r="D382" s="53"/>
      <c r="E382" s="53"/>
    </row>
    <row r="383" spans="3:5" s="52" customFormat="1">
      <c r="C383" s="53"/>
      <c r="D383" s="53"/>
      <c r="E383" s="53"/>
    </row>
    <row r="384" spans="3:5" s="52" customFormat="1">
      <c r="C384" s="53"/>
      <c r="D384" s="53"/>
      <c r="E384" s="53"/>
    </row>
    <row r="385" spans="3:5" s="52" customFormat="1">
      <c r="C385" s="53"/>
      <c r="D385" s="53"/>
      <c r="E385" s="53"/>
    </row>
    <row r="386" spans="3:5" s="52" customFormat="1">
      <c r="C386" s="53"/>
      <c r="D386" s="53"/>
      <c r="E386" s="53"/>
    </row>
    <row r="387" spans="3:5" s="52" customFormat="1">
      <c r="C387" s="53"/>
      <c r="D387" s="53"/>
      <c r="E387" s="53"/>
    </row>
    <row r="388" spans="3:5" s="52" customFormat="1">
      <c r="C388" s="53"/>
      <c r="D388" s="53"/>
      <c r="E388" s="53"/>
    </row>
    <row r="389" spans="3:5" s="52" customFormat="1">
      <c r="C389" s="53"/>
      <c r="D389" s="53"/>
      <c r="E389" s="53"/>
    </row>
    <row r="390" spans="3:5" s="52" customFormat="1">
      <c r="C390" s="53"/>
      <c r="D390" s="53"/>
      <c r="E390" s="53"/>
    </row>
    <row r="391" spans="3:5" s="52" customFormat="1">
      <c r="C391" s="53"/>
      <c r="D391" s="53"/>
      <c r="E391" s="53"/>
    </row>
    <row r="392" spans="3:5" s="52" customFormat="1">
      <c r="C392" s="53"/>
      <c r="D392" s="53"/>
      <c r="E392" s="53"/>
    </row>
    <row r="393" spans="3:5" s="52" customFormat="1">
      <c r="C393" s="53"/>
      <c r="D393" s="53"/>
      <c r="E393" s="53"/>
    </row>
    <row r="394" spans="3:5" s="52" customFormat="1">
      <c r="C394" s="53"/>
      <c r="D394" s="53"/>
      <c r="E394" s="53"/>
    </row>
    <row r="395" spans="3:5" s="52" customFormat="1">
      <c r="C395" s="53"/>
      <c r="D395" s="53"/>
      <c r="E395" s="53"/>
    </row>
  </sheetData>
  <mergeCells count="35">
    <mergeCell ref="A113:B113"/>
    <mergeCell ref="A115:B115"/>
    <mergeCell ref="A117:B117"/>
    <mergeCell ref="L1:P1"/>
    <mergeCell ref="D2:H2"/>
    <mergeCell ref="C3:N3"/>
    <mergeCell ref="C4:N4"/>
    <mergeCell ref="A6:B6"/>
    <mergeCell ref="C6:N6"/>
    <mergeCell ref="A13:G13"/>
    <mergeCell ref="K13:M13"/>
    <mergeCell ref="N13:O13"/>
    <mergeCell ref="A7:B7"/>
    <mergeCell ref="C7:N7"/>
    <mergeCell ref="A8:B8"/>
    <mergeCell ref="C8:N8"/>
    <mergeCell ref="A9:B9"/>
    <mergeCell ref="C9:N9"/>
    <mergeCell ref="A10:B10"/>
    <mergeCell ref="C10:N10"/>
    <mergeCell ref="A11:B11"/>
    <mergeCell ref="C11:N11"/>
    <mergeCell ref="C12:N12"/>
    <mergeCell ref="A17:A18"/>
    <mergeCell ref="B17:B18"/>
    <mergeCell ref="C17:C18"/>
    <mergeCell ref="D17:D18"/>
    <mergeCell ref="E17:E18"/>
    <mergeCell ref="C108:K108"/>
    <mergeCell ref="C110:K110"/>
    <mergeCell ref="I15:K15"/>
    <mergeCell ref="O15:P15"/>
    <mergeCell ref="F17:K17"/>
    <mergeCell ref="L17:P17"/>
    <mergeCell ref="C109:J109"/>
  </mergeCells>
  <pageMargins left="0.48" right="0.43307086614173229" top="0.74803149606299213" bottom="0.6692913385826772" header="0.51181102362204722" footer="0.43307086614173229"/>
  <pageSetup paperSize="9" scale="84" fitToHeight="0" orientation="landscape" r:id="rId1"/>
  <headerFooter alignWithMargins="0">
    <oddFooter>&amp;R&amp;P lapa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323"/>
  <sheetViews>
    <sheetView topLeftCell="A22" zoomScale="80" zoomScaleNormal="80" zoomScaleSheetLayoutView="85" workbookViewId="0">
      <selection activeCell="C45" sqref="C45"/>
    </sheetView>
  </sheetViews>
  <sheetFormatPr defaultColWidth="9.140625" defaultRowHeight="12.75"/>
  <cols>
    <col min="1" max="1" width="4.140625" style="60" customWidth="1"/>
    <col min="2" max="2" width="15.28515625" style="100" customWidth="1"/>
    <col min="3" max="3" width="36.28515625" style="107" customWidth="1"/>
    <col min="4" max="4" width="7.85546875" style="107" customWidth="1"/>
    <col min="5" max="5" width="6.7109375" style="107" customWidth="1"/>
    <col min="6" max="6" width="7.85546875" style="107" customWidth="1"/>
    <col min="7" max="7" width="8.140625" style="100" customWidth="1"/>
    <col min="8" max="8" width="10.5703125" style="60" customWidth="1"/>
    <col min="9" max="9" width="8.140625" style="60" customWidth="1"/>
    <col min="10" max="10" width="6.7109375" style="60" customWidth="1"/>
    <col min="11" max="11" width="5.7109375" style="60" customWidth="1"/>
    <col min="12" max="12" width="7" style="60" customWidth="1"/>
    <col min="13" max="14" width="8.42578125" style="60" customWidth="1"/>
    <col min="15" max="15" width="9.5703125" style="60" customWidth="1"/>
    <col min="16" max="16" width="8.42578125" style="60" customWidth="1"/>
    <col min="17" max="17" width="9.42578125" style="60" customWidth="1"/>
    <col min="18" max="16384" width="9.140625" style="60"/>
  </cols>
  <sheetData>
    <row r="1" spans="1:17" s="52" customFormat="1" ht="10.5" customHeight="1">
      <c r="C1" s="53"/>
      <c r="D1" s="53"/>
      <c r="E1" s="53"/>
      <c r="F1" s="53"/>
      <c r="M1" s="350" t="s">
        <v>82</v>
      </c>
      <c r="N1" s="350"/>
      <c r="O1" s="350"/>
      <c r="P1" s="350"/>
      <c r="Q1" s="350"/>
    </row>
    <row r="2" spans="1:17" s="52" customFormat="1">
      <c r="C2" s="53"/>
      <c r="D2" s="359" t="s">
        <v>83</v>
      </c>
      <c r="E2" s="359"/>
      <c r="F2" s="359"/>
      <c r="G2" s="359"/>
      <c r="H2" s="359"/>
      <c r="I2" s="359"/>
      <c r="J2" s="54" t="s">
        <v>60</v>
      </c>
    </row>
    <row r="3" spans="1:17" s="52" customFormat="1">
      <c r="C3" s="360" t="str">
        <f>KOPS!D24</f>
        <v>VĒDINĀŠANA</v>
      </c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7" s="52" customFormat="1">
      <c r="C4" s="357" t="s">
        <v>36</v>
      </c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</row>
    <row r="5" spans="1:17" s="52" customFormat="1" ht="12.75" customHeight="1"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7" s="52" customFormat="1">
      <c r="A6" s="377" t="s">
        <v>38</v>
      </c>
      <c r="B6" s="377"/>
      <c r="C6" s="358" t="str">
        <f>BS!D6</f>
        <v>JAUNMĀRUPES PAMATSKOLAS BASEINA JUMTA PĀRBŪVE</v>
      </c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</row>
    <row r="7" spans="1:17" s="52" customFormat="1">
      <c r="A7" s="377" t="s">
        <v>37</v>
      </c>
      <c r="B7" s="377"/>
      <c r="C7" s="358" t="str">
        <f>BS!D7</f>
        <v>JAUNMĀRUPES PAMATSKOLAS BASEINA JUMTA PĀRBŪVE</v>
      </c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</row>
    <row r="8" spans="1:17" s="52" customFormat="1">
      <c r="A8" s="377" t="s">
        <v>39</v>
      </c>
      <c r="B8" s="377"/>
      <c r="C8" s="358" t="str">
        <f>BS!D8</f>
        <v>MĀRUPES NOVADS, MĀRUPE, MAZCENU ALEJA 4A</v>
      </c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</row>
    <row r="9" spans="1:17" s="52" customFormat="1">
      <c r="A9" s="377" t="s">
        <v>40</v>
      </c>
      <c r="B9" s="377"/>
      <c r="C9" s="358" t="str">
        <f>BS!D9</f>
        <v>MĀRUPES NOVADA DOME</v>
      </c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</row>
    <row r="10" spans="1:17" s="52" customFormat="1">
      <c r="A10" s="377" t="s">
        <v>41</v>
      </c>
      <c r="B10" s="377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</row>
    <row r="11" spans="1:17" s="52" customFormat="1">
      <c r="A11" s="377" t="s">
        <v>42</v>
      </c>
      <c r="B11" s="377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8"/>
    </row>
    <row r="12" spans="1:17" s="52" customFormat="1">
      <c r="A12" s="56"/>
      <c r="B12" s="56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8"/>
    </row>
    <row r="13" spans="1:17" s="52" customFormat="1">
      <c r="A13" s="367" t="str">
        <f>BS!A13</f>
        <v>Tāme sastādīta 2017. gada tirgus cenās.</v>
      </c>
      <c r="B13" s="367"/>
      <c r="C13" s="367"/>
      <c r="D13" s="367"/>
      <c r="E13" s="367"/>
      <c r="F13" s="367"/>
      <c r="G13" s="367"/>
      <c r="H13" s="367"/>
      <c r="I13" s="57"/>
      <c r="J13" s="57"/>
      <c r="K13" s="57"/>
      <c r="L13" s="358" t="s">
        <v>84</v>
      </c>
      <c r="M13" s="358"/>
      <c r="N13" s="358"/>
      <c r="O13" s="368">
        <f>Q38</f>
        <v>0</v>
      </c>
      <c r="P13" s="358"/>
      <c r="Q13" s="58" t="s">
        <v>85</v>
      </c>
    </row>
    <row r="14" spans="1:17" s="52" customFormat="1">
      <c r="A14" s="56"/>
      <c r="B14" s="56"/>
      <c r="C14" s="56"/>
      <c r="D14" s="56"/>
      <c r="E14" s="56"/>
      <c r="F14" s="56"/>
      <c r="G14" s="56"/>
      <c r="H14" s="56"/>
      <c r="I14" s="57"/>
      <c r="J14" s="57"/>
      <c r="K14" s="57"/>
      <c r="L14" s="57"/>
      <c r="M14" s="57"/>
      <c r="N14" s="57"/>
      <c r="O14" s="59"/>
      <c r="P14" s="57"/>
      <c r="Q14" s="58"/>
    </row>
    <row r="15" spans="1:17">
      <c r="B15" s="60"/>
      <c r="C15" s="60"/>
      <c r="D15" s="60"/>
      <c r="E15" s="60"/>
      <c r="F15" s="60"/>
      <c r="G15" s="60"/>
      <c r="J15" s="366" t="s">
        <v>86</v>
      </c>
      <c r="K15" s="366"/>
      <c r="L15" s="366"/>
      <c r="M15" s="63" t="str">
        <f>BS!L15</f>
        <v xml:space="preserve">2017.gada </v>
      </c>
      <c r="N15" s="62"/>
      <c r="O15" s="62"/>
      <c r="P15" s="351"/>
      <c r="Q15" s="351"/>
    </row>
    <row r="16" spans="1:17" ht="13.5" thickBot="1">
      <c r="B16" s="60"/>
      <c r="C16" s="60"/>
      <c r="D16" s="60"/>
      <c r="E16" s="60"/>
      <c r="F16" s="60"/>
      <c r="G16" s="60"/>
      <c r="J16" s="64"/>
      <c r="K16" s="64"/>
      <c r="L16" s="64"/>
      <c r="M16" s="62"/>
      <c r="N16" s="62"/>
      <c r="O16" s="62"/>
      <c r="P16" s="63"/>
      <c r="Q16" s="63"/>
    </row>
    <row r="17" spans="1:17" s="65" customFormat="1" ht="13.5" thickBot="1">
      <c r="A17" s="353" t="s">
        <v>44</v>
      </c>
      <c r="B17" s="353" t="s">
        <v>87</v>
      </c>
      <c r="C17" s="355" t="s">
        <v>88</v>
      </c>
      <c r="D17" s="353" t="s">
        <v>152</v>
      </c>
      <c r="E17" s="353" t="s">
        <v>89</v>
      </c>
      <c r="F17" s="353" t="s">
        <v>90</v>
      </c>
      <c r="G17" s="352" t="s">
        <v>91</v>
      </c>
      <c r="H17" s="352"/>
      <c r="I17" s="352"/>
      <c r="J17" s="352"/>
      <c r="K17" s="352"/>
      <c r="L17" s="352"/>
      <c r="M17" s="352" t="s">
        <v>92</v>
      </c>
      <c r="N17" s="352"/>
      <c r="O17" s="352"/>
      <c r="P17" s="352"/>
      <c r="Q17" s="352"/>
    </row>
    <row r="18" spans="1:17" s="65" customFormat="1" ht="57" customHeight="1" thickBot="1">
      <c r="A18" s="354"/>
      <c r="B18" s="354"/>
      <c r="C18" s="356"/>
      <c r="D18" s="354"/>
      <c r="E18" s="354"/>
      <c r="F18" s="354"/>
      <c r="G18" s="66" t="s">
        <v>93</v>
      </c>
      <c r="H18" s="67" t="s">
        <v>94</v>
      </c>
      <c r="I18" s="67" t="s">
        <v>51</v>
      </c>
      <c r="J18" s="67" t="s">
        <v>52</v>
      </c>
      <c r="K18" s="67" t="s">
        <v>53</v>
      </c>
      <c r="L18" s="66" t="s">
        <v>95</v>
      </c>
      <c r="M18" s="67" t="s">
        <v>96</v>
      </c>
      <c r="N18" s="67" t="s">
        <v>51</v>
      </c>
      <c r="O18" s="67" t="s">
        <v>52</v>
      </c>
      <c r="P18" s="67" t="s">
        <v>53</v>
      </c>
      <c r="Q18" s="67" t="s">
        <v>97</v>
      </c>
    </row>
    <row r="19" spans="1:17" s="65" customFormat="1" ht="13.5" thickBot="1">
      <c r="A19" s="68" t="s">
        <v>98</v>
      </c>
      <c r="B19" s="69" t="s">
        <v>99</v>
      </c>
      <c r="C19" s="70">
        <v>3</v>
      </c>
      <c r="D19" s="71">
        <v>4</v>
      </c>
      <c r="E19" s="71">
        <v>5</v>
      </c>
      <c r="F19" s="70">
        <v>6</v>
      </c>
      <c r="G19" s="71">
        <v>7</v>
      </c>
      <c r="H19" s="70">
        <v>8</v>
      </c>
      <c r="I19" s="70">
        <v>9</v>
      </c>
      <c r="J19" s="71">
        <v>10</v>
      </c>
      <c r="K19" s="71">
        <v>11</v>
      </c>
      <c r="L19" s="70">
        <v>12</v>
      </c>
      <c r="M19" s="70">
        <v>13</v>
      </c>
      <c r="N19" s="70">
        <v>14</v>
      </c>
      <c r="O19" s="71">
        <v>15</v>
      </c>
      <c r="P19" s="71">
        <v>16</v>
      </c>
      <c r="Q19" s="72">
        <v>17</v>
      </c>
    </row>
    <row r="20" spans="1:17">
      <c r="A20" s="109"/>
      <c r="B20" s="110"/>
      <c r="C20" s="111" t="str">
        <f>C3</f>
        <v>VĒDINĀŠANA</v>
      </c>
      <c r="D20" s="143"/>
      <c r="E20" s="143"/>
      <c r="F20" s="144"/>
      <c r="G20" s="143"/>
      <c r="H20" s="143"/>
      <c r="I20" s="114"/>
      <c r="J20" s="114"/>
      <c r="K20" s="114"/>
      <c r="L20" s="114"/>
      <c r="M20" s="145"/>
      <c r="N20" s="145"/>
      <c r="O20" s="145"/>
      <c r="P20" s="145"/>
      <c r="Q20" s="146"/>
    </row>
    <row r="21" spans="1:17" s="155" customFormat="1" ht="15" customHeight="1">
      <c r="A21" s="147"/>
      <c r="B21" s="148"/>
      <c r="C21" s="162" t="s">
        <v>132</v>
      </c>
      <c r="D21" s="149"/>
      <c r="E21" s="149"/>
      <c r="F21" s="150"/>
      <c r="G21" s="151"/>
      <c r="H21" s="151"/>
      <c r="I21" s="151"/>
      <c r="J21" s="151"/>
      <c r="K21" s="151"/>
      <c r="L21" s="152"/>
      <c r="M21" s="153"/>
      <c r="N21" s="153"/>
      <c r="O21" s="153"/>
      <c r="P21" s="153"/>
      <c r="Q21" s="154"/>
    </row>
    <row r="22" spans="1:17" s="155" customFormat="1" ht="41.25" customHeight="1">
      <c r="A22" s="147">
        <v>1</v>
      </c>
      <c r="B22" s="148"/>
      <c r="C22" s="163" t="s">
        <v>133</v>
      </c>
      <c r="D22" s="149" t="s">
        <v>134</v>
      </c>
      <c r="E22" s="149" t="s">
        <v>112</v>
      </c>
      <c r="F22" s="150">
        <v>4</v>
      </c>
      <c r="G22" s="151"/>
      <c r="H22" s="151"/>
      <c r="I22" s="151"/>
      <c r="J22" s="151"/>
      <c r="K22" s="151"/>
      <c r="L22" s="152"/>
      <c r="M22" s="153"/>
      <c r="N22" s="153"/>
      <c r="O22" s="153"/>
      <c r="P22" s="153"/>
      <c r="Q22" s="154"/>
    </row>
    <row r="23" spans="1:17" s="155" customFormat="1">
      <c r="A23" s="147">
        <v>2</v>
      </c>
      <c r="B23" s="148"/>
      <c r="C23" s="163" t="s">
        <v>135</v>
      </c>
      <c r="D23" s="149" t="s">
        <v>136</v>
      </c>
      <c r="E23" s="149" t="s">
        <v>112</v>
      </c>
      <c r="F23" s="150">
        <v>2</v>
      </c>
      <c r="G23" s="151"/>
      <c r="H23" s="151"/>
      <c r="I23" s="151"/>
      <c r="J23" s="151"/>
      <c r="K23" s="151"/>
      <c r="L23" s="152"/>
      <c r="M23" s="153"/>
      <c r="N23" s="153"/>
      <c r="O23" s="153"/>
      <c r="P23" s="153"/>
      <c r="Q23" s="154"/>
    </row>
    <row r="24" spans="1:17" s="155" customFormat="1" ht="25.5">
      <c r="A24" s="147">
        <v>3</v>
      </c>
      <c r="B24" s="148"/>
      <c r="C24" s="163" t="s">
        <v>137</v>
      </c>
      <c r="D24" s="149" t="s">
        <v>138</v>
      </c>
      <c r="E24" s="149" t="s">
        <v>139</v>
      </c>
      <c r="F24" s="150">
        <v>22</v>
      </c>
      <c r="G24" s="151"/>
      <c r="H24" s="151"/>
      <c r="I24" s="151"/>
      <c r="J24" s="151"/>
      <c r="K24" s="151"/>
      <c r="L24" s="152"/>
      <c r="M24" s="153"/>
      <c r="N24" s="153"/>
      <c r="O24" s="153"/>
      <c r="P24" s="153"/>
      <c r="Q24" s="154"/>
    </row>
    <row r="25" spans="1:17" s="155" customFormat="1" ht="25.5">
      <c r="A25" s="147">
        <v>4</v>
      </c>
      <c r="B25" s="148"/>
      <c r="C25" s="163" t="s">
        <v>137</v>
      </c>
      <c r="D25" s="149" t="s">
        <v>140</v>
      </c>
      <c r="E25" s="149" t="s">
        <v>139</v>
      </c>
      <c r="F25" s="150">
        <v>1</v>
      </c>
      <c r="G25" s="151"/>
      <c r="H25" s="151"/>
      <c r="I25" s="151"/>
      <c r="J25" s="151"/>
      <c r="K25" s="151"/>
      <c r="L25" s="152"/>
      <c r="M25" s="153"/>
      <c r="N25" s="153"/>
      <c r="O25" s="153"/>
      <c r="P25" s="153"/>
      <c r="Q25" s="154"/>
    </row>
    <row r="26" spans="1:17" s="155" customFormat="1" ht="25.5">
      <c r="A26" s="147">
        <v>5</v>
      </c>
      <c r="B26" s="148"/>
      <c r="C26" s="163" t="s">
        <v>137</v>
      </c>
      <c r="D26" s="149" t="s">
        <v>141</v>
      </c>
      <c r="E26" s="149" t="s">
        <v>139</v>
      </c>
      <c r="F26" s="150">
        <v>5</v>
      </c>
      <c r="G26" s="151"/>
      <c r="H26" s="151"/>
      <c r="I26" s="151"/>
      <c r="J26" s="151"/>
      <c r="K26" s="151"/>
      <c r="L26" s="152"/>
      <c r="M26" s="153"/>
      <c r="N26" s="153"/>
      <c r="O26" s="153"/>
      <c r="P26" s="153"/>
      <c r="Q26" s="154"/>
    </row>
    <row r="27" spans="1:17" s="155" customFormat="1" ht="24" customHeight="1">
      <c r="A27" s="147">
        <v>6</v>
      </c>
      <c r="B27" s="157"/>
      <c r="C27" s="164" t="s">
        <v>142</v>
      </c>
      <c r="D27" s="149" t="s">
        <v>143</v>
      </c>
      <c r="E27" s="148" t="s">
        <v>112</v>
      </c>
      <c r="F27" s="150">
        <v>2</v>
      </c>
      <c r="G27" s="151"/>
      <c r="H27" s="151"/>
      <c r="I27" s="151"/>
      <c r="J27" s="151"/>
      <c r="K27" s="151"/>
      <c r="L27" s="152"/>
      <c r="M27" s="153"/>
      <c r="N27" s="153"/>
      <c r="O27" s="153"/>
      <c r="P27" s="153"/>
      <c r="Q27" s="154"/>
    </row>
    <row r="28" spans="1:17" s="155" customFormat="1" ht="15" customHeight="1">
      <c r="A28" s="147">
        <v>7</v>
      </c>
      <c r="B28" s="148"/>
      <c r="C28" s="163" t="s">
        <v>144</v>
      </c>
      <c r="D28" s="149"/>
      <c r="E28" s="149" t="s">
        <v>145</v>
      </c>
      <c r="F28" s="150">
        <v>1</v>
      </c>
      <c r="G28" s="151"/>
      <c r="H28" s="151"/>
      <c r="I28" s="151"/>
      <c r="J28" s="151"/>
      <c r="K28" s="151"/>
      <c r="L28" s="152"/>
      <c r="M28" s="153"/>
      <c r="N28" s="153"/>
      <c r="O28" s="153"/>
      <c r="P28" s="153"/>
      <c r="Q28" s="154"/>
    </row>
    <row r="29" spans="1:17" s="155" customFormat="1" ht="15" customHeight="1">
      <c r="A29" s="147">
        <v>8</v>
      </c>
      <c r="B29" s="148"/>
      <c r="C29" s="163" t="s">
        <v>146</v>
      </c>
      <c r="D29" s="149"/>
      <c r="E29" s="149" t="s">
        <v>145</v>
      </c>
      <c r="F29" s="150">
        <v>1</v>
      </c>
      <c r="G29" s="151"/>
      <c r="H29" s="151"/>
      <c r="I29" s="151"/>
      <c r="J29" s="151"/>
      <c r="K29" s="151"/>
      <c r="L29" s="152"/>
      <c r="M29" s="153"/>
      <c r="N29" s="153"/>
      <c r="O29" s="153"/>
      <c r="P29" s="153"/>
      <c r="Q29" s="154"/>
    </row>
    <row r="30" spans="1:17" s="155" customFormat="1" ht="15" customHeight="1">
      <c r="A30" s="147">
        <v>9</v>
      </c>
      <c r="B30" s="148"/>
      <c r="C30" s="163" t="s">
        <v>147</v>
      </c>
      <c r="D30" s="149"/>
      <c r="E30" s="149" t="s">
        <v>145</v>
      </c>
      <c r="F30" s="150">
        <v>1</v>
      </c>
      <c r="G30" s="151"/>
      <c r="H30" s="151"/>
      <c r="I30" s="151"/>
      <c r="J30" s="151"/>
      <c r="K30" s="151"/>
      <c r="L30" s="152"/>
      <c r="M30" s="153"/>
      <c r="N30" s="153"/>
      <c r="O30" s="153"/>
      <c r="P30" s="153"/>
      <c r="Q30" s="154"/>
    </row>
    <row r="31" spans="1:17" s="155" customFormat="1">
      <c r="A31" s="147">
        <v>10</v>
      </c>
      <c r="B31" s="148"/>
      <c r="C31" s="163" t="s">
        <v>148</v>
      </c>
      <c r="D31" s="149"/>
      <c r="E31" s="149" t="s">
        <v>145</v>
      </c>
      <c r="F31" s="150">
        <v>1</v>
      </c>
      <c r="G31" s="151"/>
      <c r="H31" s="151"/>
      <c r="I31" s="151"/>
      <c r="J31" s="151"/>
      <c r="K31" s="151"/>
      <c r="L31" s="152"/>
      <c r="M31" s="153"/>
      <c r="N31" s="153"/>
      <c r="O31" s="153"/>
      <c r="P31" s="153"/>
      <c r="Q31" s="154"/>
    </row>
    <row r="32" spans="1:17" s="155" customFormat="1">
      <c r="A32" s="147">
        <v>11</v>
      </c>
      <c r="B32" s="148"/>
      <c r="C32" s="163" t="s">
        <v>149</v>
      </c>
      <c r="D32" s="149" t="s">
        <v>150</v>
      </c>
      <c r="E32" s="149" t="s">
        <v>145</v>
      </c>
      <c r="F32" s="150">
        <v>2</v>
      </c>
      <c r="G32" s="151"/>
      <c r="H32" s="151"/>
      <c r="I32" s="151"/>
      <c r="J32" s="151"/>
      <c r="K32" s="151"/>
      <c r="L32" s="152"/>
      <c r="M32" s="153"/>
      <c r="N32" s="153"/>
      <c r="O32" s="153"/>
      <c r="P32" s="153"/>
      <c r="Q32" s="154"/>
    </row>
    <row r="33" spans="1:17" s="155" customFormat="1">
      <c r="A33" s="147">
        <v>12</v>
      </c>
      <c r="B33" s="148"/>
      <c r="C33" s="163" t="s">
        <v>151</v>
      </c>
      <c r="D33" s="149"/>
      <c r="E33" s="149" t="s">
        <v>145</v>
      </c>
      <c r="F33" s="150">
        <v>4</v>
      </c>
      <c r="G33" s="151"/>
      <c r="H33" s="151"/>
      <c r="I33" s="151"/>
      <c r="J33" s="151"/>
      <c r="K33" s="151"/>
      <c r="L33" s="152"/>
      <c r="M33" s="153"/>
      <c r="N33" s="153"/>
      <c r="O33" s="153"/>
      <c r="P33" s="153"/>
      <c r="Q33" s="154"/>
    </row>
    <row r="34" spans="1:17" s="155" customFormat="1">
      <c r="A34" s="147">
        <v>13</v>
      </c>
      <c r="B34" s="148"/>
      <c r="C34" s="163" t="s">
        <v>105</v>
      </c>
      <c r="D34" s="149"/>
      <c r="E34" s="149" t="s">
        <v>145</v>
      </c>
      <c r="F34" s="150">
        <v>1</v>
      </c>
      <c r="G34" s="151"/>
      <c r="H34" s="151"/>
      <c r="I34" s="151"/>
      <c r="J34" s="151"/>
      <c r="K34" s="151"/>
      <c r="L34" s="152"/>
      <c r="M34" s="153"/>
      <c r="N34" s="153"/>
      <c r="O34" s="153"/>
      <c r="P34" s="153"/>
      <c r="Q34" s="154"/>
    </row>
    <row r="35" spans="1:17" ht="14.25" customHeight="1" thickBot="1">
      <c r="A35" s="122"/>
      <c r="B35" s="94"/>
      <c r="C35" s="95"/>
      <c r="D35" s="96"/>
      <c r="E35" s="96"/>
      <c r="F35" s="123"/>
      <c r="G35" s="97"/>
      <c r="H35" s="97"/>
      <c r="I35" s="97"/>
      <c r="J35" s="97"/>
      <c r="K35" s="97"/>
      <c r="L35" s="97"/>
      <c r="M35" s="124"/>
      <c r="N35" s="124"/>
      <c r="O35" s="124"/>
      <c r="P35" s="124"/>
      <c r="Q35" s="125"/>
    </row>
    <row r="36" spans="1:17" ht="13.9" customHeight="1">
      <c r="A36" s="126"/>
      <c r="B36" s="99"/>
      <c r="C36" s="374" t="s">
        <v>101</v>
      </c>
      <c r="D36" s="375"/>
      <c r="E36" s="375"/>
      <c r="F36" s="375"/>
      <c r="G36" s="375"/>
      <c r="H36" s="375"/>
      <c r="I36" s="375"/>
      <c r="J36" s="375"/>
      <c r="K36" s="375"/>
      <c r="L36" s="376"/>
      <c r="M36" s="127">
        <f>SUM(M22:M35)</f>
        <v>0</v>
      </c>
      <c r="N36" s="127">
        <f>SUM(N22:N35)</f>
        <v>0</v>
      </c>
      <c r="O36" s="127">
        <f>SUM(O22:O35)</f>
        <v>0</v>
      </c>
      <c r="P36" s="127">
        <f>SUM(P22:P35)</f>
        <v>0</v>
      </c>
      <c r="Q36" s="128">
        <f>SUM(Q22:Q35)</f>
        <v>0</v>
      </c>
    </row>
    <row r="37" spans="1:17">
      <c r="A37" s="129"/>
      <c r="C37" s="369" t="s">
        <v>102</v>
      </c>
      <c r="D37" s="370"/>
      <c r="E37" s="370"/>
      <c r="F37" s="370"/>
      <c r="G37" s="370"/>
      <c r="H37" s="370"/>
      <c r="I37" s="370"/>
      <c r="J37" s="370"/>
      <c r="K37" s="186">
        <v>0.05</v>
      </c>
      <c r="L37" s="130"/>
      <c r="M37" s="130"/>
      <c r="O37" s="120">
        <f>ROUND(O36*K37,2)</f>
        <v>0</v>
      </c>
      <c r="P37" s="130"/>
      <c r="Q37" s="131">
        <f>O37</f>
        <v>0</v>
      </c>
    </row>
    <row r="38" spans="1:17" ht="13.5" thickBot="1">
      <c r="A38" s="132"/>
      <c r="B38" s="104"/>
      <c r="C38" s="365" t="s">
        <v>103</v>
      </c>
      <c r="D38" s="365"/>
      <c r="E38" s="365"/>
      <c r="F38" s="365"/>
      <c r="G38" s="365"/>
      <c r="H38" s="365"/>
      <c r="I38" s="365"/>
      <c r="J38" s="365"/>
      <c r="K38" s="365"/>
      <c r="L38" s="365"/>
      <c r="M38" s="133"/>
      <c r="N38" s="133">
        <f>N36+N37</f>
        <v>0</v>
      </c>
      <c r="O38" s="133">
        <f>O36+O37</f>
        <v>0</v>
      </c>
      <c r="P38" s="133">
        <f>P36+P37</f>
        <v>0</v>
      </c>
      <c r="Q38" s="134">
        <f>Q36+Q37</f>
        <v>0</v>
      </c>
    </row>
    <row r="39" spans="1:17">
      <c r="A39" s="52"/>
      <c r="B39" s="52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5"/>
      <c r="N39" s="255"/>
      <c r="O39" s="255"/>
      <c r="P39" s="255"/>
      <c r="Q39" s="255"/>
    </row>
    <row r="40" spans="1:17">
      <c r="A40" s="52"/>
      <c r="B40" s="52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5"/>
      <c r="N40" s="255"/>
      <c r="O40" s="255"/>
      <c r="P40" s="255"/>
      <c r="Q40" s="255"/>
    </row>
    <row r="41" spans="1:17">
      <c r="A41" s="345" t="s">
        <v>263</v>
      </c>
      <c r="B41" s="345"/>
      <c r="C41" s="49"/>
      <c r="D41" s="253"/>
      <c r="E41" s="253"/>
      <c r="F41" s="253"/>
      <c r="G41" s="253"/>
      <c r="H41" s="253"/>
      <c r="I41" s="253"/>
      <c r="J41" s="253"/>
      <c r="K41" s="253"/>
      <c r="L41" s="253"/>
      <c r="M41" s="255"/>
      <c r="N41" s="255"/>
      <c r="O41" s="255"/>
      <c r="P41" s="255"/>
      <c r="Q41" s="255"/>
    </row>
    <row r="42" spans="1:17">
      <c r="A42" s="52"/>
      <c r="B42" s="3"/>
      <c r="C42" s="50"/>
      <c r="D42" s="253"/>
      <c r="E42" s="253"/>
      <c r="F42" s="253"/>
      <c r="G42" s="253"/>
      <c r="H42" s="253"/>
      <c r="I42" s="253"/>
      <c r="J42" s="253"/>
      <c r="K42" s="253"/>
      <c r="L42" s="253"/>
      <c r="M42" s="255"/>
      <c r="N42" s="255"/>
      <c r="O42" s="255"/>
      <c r="P42" s="255"/>
      <c r="Q42" s="255"/>
    </row>
    <row r="43" spans="1:17">
      <c r="A43" s="345" t="s">
        <v>264</v>
      </c>
      <c r="B43" s="345"/>
      <c r="C43" s="51"/>
      <c r="D43" s="253"/>
      <c r="E43" s="253"/>
      <c r="F43" s="253"/>
      <c r="G43" s="253"/>
      <c r="H43" s="253"/>
      <c r="I43" s="253"/>
      <c r="J43" s="253"/>
      <c r="K43" s="253"/>
      <c r="L43" s="253"/>
      <c r="M43" s="255"/>
      <c r="N43" s="255"/>
      <c r="O43" s="255"/>
      <c r="P43" s="255"/>
      <c r="Q43" s="255"/>
    </row>
    <row r="44" spans="1:17">
      <c r="A44" s="52"/>
      <c r="B44" s="3"/>
      <c r="C44" s="50"/>
      <c r="D44" s="253"/>
      <c r="E44" s="253"/>
      <c r="F44" s="253"/>
      <c r="G44" s="253"/>
      <c r="H44" s="253"/>
      <c r="I44" s="253"/>
      <c r="J44" s="253"/>
      <c r="K44" s="253"/>
      <c r="L44" s="253"/>
      <c r="M44" s="255"/>
      <c r="N44" s="255"/>
      <c r="O44" s="255"/>
      <c r="P44" s="255"/>
      <c r="Q44" s="255"/>
    </row>
    <row r="45" spans="1:17">
      <c r="A45" s="345" t="s">
        <v>69</v>
      </c>
      <c r="B45" s="345"/>
      <c r="C45" s="3"/>
      <c r="D45" s="253"/>
      <c r="E45" s="253"/>
      <c r="F45" s="253"/>
      <c r="G45" s="253"/>
      <c r="H45" s="253"/>
      <c r="I45" s="253"/>
      <c r="J45" s="253"/>
      <c r="K45" s="253"/>
      <c r="L45" s="253"/>
      <c r="M45" s="255"/>
      <c r="N45" s="255"/>
      <c r="O45" s="255"/>
      <c r="P45" s="255"/>
      <c r="Q45" s="255"/>
    </row>
    <row r="46" spans="1:17" s="52" customFormat="1">
      <c r="C46" s="53"/>
      <c r="D46" s="53"/>
      <c r="E46" s="53"/>
      <c r="F46" s="53"/>
    </row>
    <row r="47" spans="1:17" s="52" customFormat="1">
      <c r="C47" s="53"/>
      <c r="D47" s="53"/>
      <c r="E47" s="53"/>
      <c r="F47" s="53"/>
    </row>
    <row r="48" spans="1:17" s="52" customFormat="1">
      <c r="C48" s="53"/>
      <c r="D48" s="53"/>
      <c r="E48" s="53"/>
      <c r="F48" s="53"/>
    </row>
    <row r="49" spans="3:6" s="52" customFormat="1">
      <c r="C49" s="53"/>
      <c r="D49" s="53"/>
      <c r="E49" s="53"/>
      <c r="F49" s="53"/>
    </row>
    <row r="50" spans="3:6" s="52" customFormat="1">
      <c r="C50" s="53"/>
      <c r="D50" s="53"/>
      <c r="E50" s="53"/>
      <c r="F50" s="161"/>
    </row>
    <row r="51" spans="3:6" s="52" customFormat="1">
      <c r="C51" s="53"/>
      <c r="D51" s="53"/>
      <c r="E51" s="53"/>
      <c r="F51" s="53"/>
    </row>
    <row r="52" spans="3:6" s="52" customFormat="1">
      <c r="C52" s="53"/>
      <c r="D52" s="53"/>
      <c r="E52" s="53"/>
      <c r="F52" s="53"/>
    </row>
    <row r="53" spans="3:6" s="52" customFormat="1">
      <c r="C53" s="53"/>
      <c r="D53" s="53"/>
      <c r="E53" s="53"/>
      <c r="F53" s="53"/>
    </row>
    <row r="54" spans="3:6" s="52" customFormat="1">
      <c r="C54" s="53"/>
      <c r="D54" s="53"/>
      <c r="E54" s="53"/>
      <c r="F54" s="53"/>
    </row>
    <row r="55" spans="3:6" s="52" customFormat="1">
      <c r="C55" s="53"/>
      <c r="D55" s="53"/>
      <c r="E55" s="53"/>
      <c r="F55" s="53"/>
    </row>
    <row r="56" spans="3:6" s="52" customFormat="1">
      <c r="C56" s="53"/>
      <c r="D56" s="53"/>
      <c r="E56" s="53"/>
      <c r="F56" s="53"/>
    </row>
    <row r="57" spans="3:6" s="52" customFormat="1">
      <c r="C57" s="53"/>
      <c r="D57" s="53"/>
      <c r="E57" s="53"/>
      <c r="F57" s="53"/>
    </row>
    <row r="58" spans="3:6" s="52" customFormat="1">
      <c r="C58" s="53"/>
      <c r="D58" s="53"/>
      <c r="E58" s="53"/>
      <c r="F58" s="53"/>
    </row>
    <row r="59" spans="3:6" s="52" customFormat="1">
      <c r="C59" s="53"/>
      <c r="D59" s="53"/>
      <c r="E59" s="53"/>
      <c r="F59" s="53"/>
    </row>
    <row r="60" spans="3:6" s="52" customFormat="1">
      <c r="C60" s="53"/>
      <c r="D60" s="53"/>
      <c r="E60" s="53"/>
      <c r="F60" s="53"/>
    </row>
    <row r="61" spans="3:6" s="52" customFormat="1">
      <c r="C61" s="53"/>
      <c r="D61" s="53"/>
      <c r="E61" s="53"/>
      <c r="F61" s="53"/>
    </row>
    <row r="62" spans="3:6" s="52" customFormat="1">
      <c r="C62" s="53"/>
      <c r="D62" s="53"/>
      <c r="E62" s="53"/>
      <c r="F62" s="53"/>
    </row>
    <row r="63" spans="3:6" s="52" customFormat="1">
      <c r="C63" s="53"/>
      <c r="D63" s="53"/>
      <c r="E63" s="53"/>
      <c r="F63" s="53"/>
    </row>
    <row r="64" spans="3:6" s="52" customFormat="1">
      <c r="C64" s="53"/>
      <c r="D64" s="53"/>
      <c r="E64" s="53"/>
      <c r="F64" s="53"/>
    </row>
    <row r="65" spans="3:6" s="52" customFormat="1">
      <c r="C65" s="53"/>
      <c r="D65" s="53"/>
      <c r="E65" s="53"/>
      <c r="F65" s="53"/>
    </row>
    <row r="66" spans="3:6" s="52" customFormat="1">
      <c r="C66" s="53"/>
      <c r="D66" s="53"/>
      <c r="E66" s="53"/>
      <c r="F66" s="53"/>
    </row>
    <row r="67" spans="3:6" s="52" customFormat="1">
      <c r="C67" s="53"/>
      <c r="D67" s="53"/>
      <c r="E67" s="53"/>
      <c r="F67" s="53"/>
    </row>
    <row r="68" spans="3:6" s="52" customFormat="1">
      <c r="C68" s="53"/>
      <c r="D68" s="53"/>
      <c r="E68" s="53"/>
      <c r="F68" s="53"/>
    </row>
    <row r="69" spans="3:6" s="52" customFormat="1">
      <c r="C69" s="53"/>
      <c r="D69" s="53"/>
      <c r="E69" s="53"/>
      <c r="F69" s="53"/>
    </row>
    <row r="70" spans="3:6" s="52" customFormat="1">
      <c r="C70" s="53"/>
      <c r="D70" s="53"/>
      <c r="E70" s="53"/>
      <c r="F70" s="53"/>
    </row>
    <row r="71" spans="3:6" s="52" customFormat="1">
      <c r="C71" s="53"/>
      <c r="D71" s="53"/>
      <c r="E71" s="53"/>
      <c r="F71" s="53"/>
    </row>
    <row r="72" spans="3:6" s="52" customFormat="1">
      <c r="C72" s="53"/>
      <c r="D72" s="53"/>
      <c r="E72" s="53"/>
      <c r="F72" s="53"/>
    </row>
    <row r="73" spans="3:6" s="52" customFormat="1">
      <c r="C73" s="53"/>
      <c r="D73" s="53"/>
      <c r="E73" s="53"/>
      <c r="F73" s="53"/>
    </row>
    <row r="74" spans="3:6" s="52" customFormat="1">
      <c r="C74" s="53"/>
      <c r="D74" s="53"/>
      <c r="E74" s="53"/>
      <c r="F74" s="53"/>
    </row>
    <row r="75" spans="3:6" s="52" customFormat="1">
      <c r="C75" s="53"/>
      <c r="D75" s="53"/>
      <c r="E75" s="53"/>
      <c r="F75" s="53"/>
    </row>
    <row r="76" spans="3:6" s="52" customFormat="1">
      <c r="C76" s="53"/>
      <c r="D76" s="53"/>
      <c r="E76" s="53"/>
      <c r="F76" s="53"/>
    </row>
    <row r="77" spans="3:6" s="52" customFormat="1">
      <c r="C77" s="53"/>
      <c r="D77" s="53"/>
      <c r="E77" s="53"/>
      <c r="F77" s="53"/>
    </row>
    <row r="78" spans="3:6" s="52" customFormat="1">
      <c r="C78" s="53"/>
      <c r="D78" s="53"/>
      <c r="E78" s="53"/>
      <c r="F78" s="53"/>
    </row>
    <row r="79" spans="3:6" s="52" customFormat="1">
      <c r="C79" s="53"/>
      <c r="D79" s="53"/>
      <c r="E79" s="53"/>
      <c r="F79" s="53"/>
    </row>
    <row r="80" spans="3:6" s="52" customFormat="1">
      <c r="C80" s="53"/>
      <c r="D80" s="53"/>
      <c r="E80" s="53"/>
      <c r="F80" s="53"/>
    </row>
    <row r="81" spans="3:6" s="52" customFormat="1">
      <c r="C81" s="53"/>
      <c r="D81" s="53"/>
      <c r="E81" s="53"/>
      <c r="F81" s="53"/>
    </row>
    <row r="82" spans="3:6" s="52" customFormat="1">
      <c r="C82" s="53"/>
      <c r="D82" s="53"/>
      <c r="E82" s="53"/>
      <c r="F82" s="53"/>
    </row>
    <row r="83" spans="3:6" s="52" customFormat="1">
      <c r="C83" s="53"/>
      <c r="D83" s="53"/>
      <c r="E83" s="53"/>
      <c r="F83" s="53"/>
    </row>
    <row r="84" spans="3:6" s="52" customFormat="1">
      <c r="C84" s="53"/>
      <c r="D84" s="53"/>
      <c r="E84" s="53"/>
      <c r="F84" s="53"/>
    </row>
    <row r="85" spans="3:6" s="52" customFormat="1">
      <c r="C85" s="53"/>
      <c r="D85" s="53"/>
      <c r="E85" s="53"/>
      <c r="F85" s="53"/>
    </row>
    <row r="86" spans="3:6" s="52" customFormat="1">
      <c r="C86" s="53"/>
      <c r="D86" s="53"/>
      <c r="E86" s="53"/>
      <c r="F86" s="53"/>
    </row>
    <row r="87" spans="3:6" s="52" customFormat="1">
      <c r="C87" s="53"/>
      <c r="D87" s="53"/>
      <c r="E87" s="53"/>
      <c r="F87" s="53"/>
    </row>
    <row r="88" spans="3:6" s="52" customFormat="1">
      <c r="C88" s="53"/>
      <c r="D88" s="53"/>
      <c r="E88" s="53"/>
      <c r="F88" s="53"/>
    </row>
    <row r="89" spans="3:6" s="52" customFormat="1">
      <c r="C89" s="53"/>
      <c r="D89" s="53"/>
      <c r="E89" s="53"/>
      <c r="F89" s="53"/>
    </row>
    <row r="90" spans="3:6" s="52" customFormat="1">
      <c r="C90" s="53"/>
      <c r="D90" s="53"/>
      <c r="E90" s="53"/>
      <c r="F90" s="53"/>
    </row>
    <row r="91" spans="3:6" s="52" customFormat="1">
      <c r="C91" s="53"/>
      <c r="D91" s="53"/>
      <c r="E91" s="53"/>
      <c r="F91" s="53"/>
    </row>
    <row r="92" spans="3:6" s="52" customFormat="1">
      <c r="C92" s="53"/>
      <c r="D92" s="53"/>
      <c r="E92" s="53"/>
      <c r="F92" s="53"/>
    </row>
    <row r="93" spans="3:6" s="52" customFormat="1">
      <c r="C93" s="53"/>
      <c r="D93" s="53"/>
      <c r="E93" s="53"/>
      <c r="F93" s="53"/>
    </row>
    <row r="94" spans="3:6" s="52" customFormat="1">
      <c r="C94" s="53"/>
      <c r="D94" s="53"/>
      <c r="E94" s="53"/>
      <c r="F94" s="53"/>
    </row>
    <row r="95" spans="3:6" s="52" customFormat="1">
      <c r="C95" s="53"/>
      <c r="D95" s="53"/>
      <c r="E95" s="53"/>
      <c r="F95" s="53"/>
    </row>
    <row r="96" spans="3:6" s="52" customFormat="1">
      <c r="C96" s="53"/>
      <c r="D96" s="53"/>
      <c r="E96" s="53"/>
      <c r="F96" s="53"/>
    </row>
    <row r="97" spans="3:6" s="52" customFormat="1">
      <c r="C97" s="53"/>
      <c r="D97" s="53"/>
      <c r="E97" s="53"/>
      <c r="F97" s="53"/>
    </row>
    <row r="98" spans="3:6" s="52" customFormat="1">
      <c r="C98" s="53"/>
      <c r="D98" s="53"/>
      <c r="E98" s="53"/>
      <c r="F98" s="53"/>
    </row>
    <row r="99" spans="3:6" s="52" customFormat="1">
      <c r="C99" s="53"/>
      <c r="D99" s="53"/>
      <c r="E99" s="53"/>
      <c r="F99" s="53"/>
    </row>
    <row r="100" spans="3:6" s="52" customFormat="1">
      <c r="C100" s="53"/>
      <c r="D100" s="53"/>
      <c r="E100" s="53"/>
      <c r="F100" s="53"/>
    </row>
    <row r="101" spans="3:6" s="52" customFormat="1">
      <c r="C101" s="53"/>
      <c r="D101" s="53"/>
      <c r="E101" s="53"/>
      <c r="F101" s="53"/>
    </row>
    <row r="102" spans="3:6" s="52" customFormat="1">
      <c r="C102" s="53"/>
      <c r="D102" s="53"/>
      <c r="E102" s="53"/>
      <c r="F102" s="53"/>
    </row>
    <row r="103" spans="3:6" s="52" customFormat="1">
      <c r="C103" s="53"/>
      <c r="D103" s="53"/>
      <c r="E103" s="53"/>
      <c r="F103" s="53"/>
    </row>
    <row r="104" spans="3:6" s="52" customFormat="1">
      <c r="C104" s="53"/>
      <c r="D104" s="53"/>
      <c r="E104" s="53"/>
      <c r="F104" s="53"/>
    </row>
    <row r="105" spans="3:6" s="52" customFormat="1">
      <c r="C105" s="53"/>
      <c r="D105" s="53"/>
      <c r="E105" s="53"/>
      <c r="F105" s="53"/>
    </row>
    <row r="106" spans="3:6" s="52" customFormat="1">
      <c r="C106" s="53"/>
      <c r="D106" s="53"/>
      <c r="E106" s="53"/>
      <c r="F106" s="53"/>
    </row>
    <row r="107" spans="3:6" s="52" customFormat="1">
      <c r="C107" s="53"/>
      <c r="D107" s="53"/>
      <c r="E107" s="53"/>
      <c r="F107" s="53"/>
    </row>
    <row r="108" spans="3:6" s="52" customFormat="1">
      <c r="C108" s="53"/>
      <c r="D108" s="53"/>
      <c r="E108" s="53"/>
      <c r="F108" s="53"/>
    </row>
    <row r="109" spans="3:6" s="52" customFormat="1">
      <c r="C109" s="53"/>
      <c r="D109" s="53"/>
      <c r="E109" s="53"/>
      <c r="F109" s="53"/>
    </row>
    <row r="110" spans="3:6" s="52" customFormat="1">
      <c r="C110" s="53"/>
      <c r="D110" s="53"/>
      <c r="E110" s="53"/>
      <c r="F110" s="53"/>
    </row>
    <row r="111" spans="3:6" s="52" customFormat="1">
      <c r="C111" s="53"/>
      <c r="D111" s="53"/>
      <c r="E111" s="53"/>
      <c r="F111" s="53"/>
    </row>
    <row r="112" spans="3:6" s="52" customFormat="1">
      <c r="C112" s="53"/>
      <c r="D112" s="53"/>
      <c r="E112" s="53"/>
      <c r="F112" s="53"/>
    </row>
    <row r="113" spans="3:6" s="52" customFormat="1">
      <c r="C113" s="53"/>
      <c r="D113" s="53"/>
      <c r="E113" s="53"/>
      <c r="F113" s="53"/>
    </row>
    <row r="114" spans="3:6" s="52" customFormat="1">
      <c r="C114" s="53"/>
      <c r="D114" s="53"/>
      <c r="E114" s="53"/>
      <c r="F114" s="53"/>
    </row>
    <row r="115" spans="3:6" s="52" customFormat="1">
      <c r="C115" s="53"/>
      <c r="D115" s="53"/>
      <c r="E115" s="53"/>
      <c r="F115" s="53"/>
    </row>
    <row r="116" spans="3:6" s="52" customFormat="1">
      <c r="C116" s="53"/>
      <c r="D116" s="53"/>
      <c r="E116" s="53"/>
      <c r="F116" s="53"/>
    </row>
    <row r="117" spans="3:6" s="52" customFormat="1">
      <c r="C117" s="53"/>
      <c r="D117" s="53"/>
      <c r="E117" s="53"/>
      <c r="F117" s="53"/>
    </row>
    <row r="118" spans="3:6" s="52" customFormat="1">
      <c r="C118" s="53"/>
      <c r="D118" s="53"/>
      <c r="E118" s="53"/>
      <c r="F118" s="53"/>
    </row>
    <row r="119" spans="3:6" s="52" customFormat="1">
      <c r="C119" s="53"/>
      <c r="D119" s="53"/>
      <c r="E119" s="53"/>
      <c r="F119" s="53"/>
    </row>
    <row r="120" spans="3:6" s="52" customFormat="1">
      <c r="C120" s="53"/>
      <c r="D120" s="53"/>
      <c r="E120" s="53"/>
      <c r="F120" s="53"/>
    </row>
    <row r="121" spans="3:6" s="52" customFormat="1">
      <c r="C121" s="53"/>
      <c r="D121" s="53"/>
      <c r="E121" s="53"/>
      <c r="F121" s="53"/>
    </row>
    <row r="122" spans="3:6" s="52" customFormat="1">
      <c r="C122" s="53"/>
      <c r="D122" s="53"/>
      <c r="E122" s="53"/>
      <c r="F122" s="53"/>
    </row>
    <row r="123" spans="3:6" s="52" customFormat="1">
      <c r="C123" s="53"/>
      <c r="D123" s="53"/>
      <c r="E123" s="53"/>
      <c r="F123" s="53"/>
    </row>
    <row r="124" spans="3:6" s="52" customFormat="1">
      <c r="C124" s="53"/>
      <c r="D124" s="53"/>
      <c r="E124" s="53"/>
      <c r="F124" s="53"/>
    </row>
    <row r="125" spans="3:6" s="52" customFormat="1">
      <c r="C125" s="53"/>
      <c r="D125" s="53"/>
      <c r="E125" s="53"/>
      <c r="F125" s="53"/>
    </row>
    <row r="126" spans="3:6" s="52" customFormat="1">
      <c r="C126" s="53"/>
      <c r="D126" s="53"/>
      <c r="E126" s="53"/>
      <c r="F126" s="53"/>
    </row>
    <row r="127" spans="3:6" s="52" customFormat="1">
      <c r="C127" s="53"/>
      <c r="D127" s="53"/>
      <c r="E127" s="53"/>
      <c r="F127" s="53"/>
    </row>
    <row r="128" spans="3:6" s="52" customFormat="1">
      <c r="C128" s="53"/>
      <c r="D128" s="53"/>
      <c r="E128" s="53"/>
      <c r="F128" s="53"/>
    </row>
    <row r="129" spans="3:6" s="52" customFormat="1">
      <c r="C129" s="53"/>
      <c r="D129" s="53"/>
      <c r="E129" s="53"/>
      <c r="F129" s="53"/>
    </row>
    <row r="130" spans="3:6" s="52" customFormat="1">
      <c r="C130" s="53"/>
      <c r="D130" s="53"/>
      <c r="E130" s="53"/>
      <c r="F130" s="53"/>
    </row>
    <row r="131" spans="3:6" s="52" customFormat="1">
      <c r="C131" s="53"/>
      <c r="D131" s="53"/>
      <c r="E131" s="53"/>
      <c r="F131" s="53"/>
    </row>
    <row r="132" spans="3:6" s="52" customFormat="1">
      <c r="C132" s="53"/>
      <c r="D132" s="53"/>
      <c r="E132" s="53"/>
      <c r="F132" s="53"/>
    </row>
    <row r="133" spans="3:6" s="52" customFormat="1">
      <c r="C133" s="53"/>
      <c r="D133" s="53"/>
      <c r="E133" s="53"/>
      <c r="F133" s="53"/>
    </row>
    <row r="134" spans="3:6" s="52" customFormat="1">
      <c r="C134" s="53"/>
      <c r="D134" s="53"/>
      <c r="E134" s="53"/>
      <c r="F134" s="53"/>
    </row>
    <row r="135" spans="3:6" s="52" customFormat="1">
      <c r="C135" s="53"/>
      <c r="D135" s="53"/>
      <c r="E135" s="53"/>
      <c r="F135" s="53"/>
    </row>
    <row r="136" spans="3:6" s="52" customFormat="1">
      <c r="C136" s="53"/>
      <c r="D136" s="53"/>
      <c r="E136" s="53"/>
      <c r="F136" s="53"/>
    </row>
    <row r="137" spans="3:6" s="52" customFormat="1">
      <c r="C137" s="53"/>
      <c r="D137" s="53"/>
      <c r="E137" s="53"/>
      <c r="F137" s="53"/>
    </row>
    <row r="138" spans="3:6" s="52" customFormat="1">
      <c r="C138" s="53"/>
      <c r="D138" s="53"/>
      <c r="E138" s="53"/>
      <c r="F138" s="53"/>
    </row>
    <row r="139" spans="3:6" s="52" customFormat="1">
      <c r="C139" s="53"/>
      <c r="D139" s="53"/>
      <c r="E139" s="53"/>
      <c r="F139" s="53"/>
    </row>
    <row r="140" spans="3:6" s="52" customFormat="1">
      <c r="C140" s="53"/>
      <c r="D140" s="53"/>
      <c r="E140" s="53"/>
      <c r="F140" s="53"/>
    </row>
    <row r="141" spans="3:6" s="52" customFormat="1">
      <c r="C141" s="53"/>
      <c r="D141" s="53"/>
      <c r="E141" s="53"/>
      <c r="F141" s="53"/>
    </row>
    <row r="142" spans="3:6" s="52" customFormat="1">
      <c r="C142" s="53"/>
      <c r="D142" s="53"/>
      <c r="E142" s="53"/>
      <c r="F142" s="53"/>
    </row>
    <row r="143" spans="3:6" s="52" customFormat="1">
      <c r="C143" s="53"/>
      <c r="D143" s="53"/>
      <c r="E143" s="53"/>
      <c r="F143" s="53"/>
    </row>
    <row r="144" spans="3:6" s="52" customFormat="1">
      <c r="C144" s="53"/>
      <c r="D144" s="53"/>
      <c r="E144" s="53"/>
      <c r="F144" s="53"/>
    </row>
    <row r="145" spans="3:6" s="52" customFormat="1">
      <c r="C145" s="53"/>
      <c r="D145" s="53"/>
      <c r="E145" s="53"/>
      <c r="F145" s="53"/>
    </row>
    <row r="146" spans="3:6" s="52" customFormat="1">
      <c r="C146" s="53"/>
      <c r="D146" s="53"/>
      <c r="E146" s="53"/>
      <c r="F146" s="53"/>
    </row>
    <row r="147" spans="3:6" s="52" customFormat="1">
      <c r="C147" s="53"/>
      <c r="D147" s="53"/>
      <c r="E147" s="53"/>
      <c r="F147" s="53"/>
    </row>
    <row r="148" spans="3:6" s="52" customFormat="1">
      <c r="C148" s="53"/>
      <c r="D148" s="53"/>
      <c r="E148" s="53"/>
      <c r="F148" s="53"/>
    </row>
    <row r="149" spans="3:6" s="52" customFormat="1">
      <c r="C149" s="53"/>
      <c r="D149" s="53"/>
      <c r="E149" s="53"/>
      <c r="F149" s="53"/>
    </row>
    <row r="150" spans="3:6" s="52" customFormat="1">
      <c r="C150" s="53"/>
      <c r="D150" s="53"/>
      <c r="E150" s="53"/>
      <c r="F150" s="53"/>
    </row>
    <row r="151" spans="3:6" s="52" customFormat="1">
      <c r="C151" s="53"/>
      <c r="D151" s="53"/>
      <c r="E151" s="53"/>
      <c r="F151" s="53"/>
    </row>
    <row r="152" spans="3:6" s="52" customFormat="1">
      <c r="C152" s="53"/>
      <c r="D152" s="53"/>
      <c r="E152" s="53"/>
      <c r="F152" s="53"/>
    </row>
    <row r="153" spans="3:6" s="52" customFormat="1">
      <c r="C153" s="53"/>
      <c r="D153" s="53"/>
      <c r="E153" s="53"/>
      <c r="F153" s="53"/>
    </row>
    <row r="154" spans="3:6" s="52" customFormat="1">
      <c r="C154" s="53"/>
      <c r="D154" s="53"/>
      <c r="E154" s="53"/>
      <c r="F154" s="53"/>
    </row>
    <row r="155" spans="3:6" s="52" customFormat="1">
      <c r="C155" s="53"/>
      <c r="D155" s="53"/>
      <c r="E155" s="53"/>
      <c r="F155" s="53"/>
    </row>
    <row r="156" spans="3:6" s="52" customFormat="1">
      <c r="C156" s="53"/>
      <c r="D156" s="53"/>
      <c r="E156" s="53"/>
      <c r="F156" s="53"/>
    </row>
    <row r="157" spans="3:6" s="52" customFormat="1">
      <c r="C157" s="53"/>
      <c r="D157" s="53"/>
      <c r="E157" s="53"/>
      <c r="F157" s="53"/>
    </row>
    <row r="158" spans="3:6" s="52" customFormat="1">
      <c r="C158" s="53"/>
      <c r="D158" s="53"/>
      <c r="E158" s="53"/>
      <c r="F158" s="53"/>
    </row>
    <row r="159" spans="3:6" s="52" customFormat="1">
      <c r="C159" s="53"/>
      <c r="D159" s="53"/>
      <c r="E159" s="53"/>
      <c r="F159" s="53"/>
    </row>
    <row r="160" spans="3:6" s="52" customFormat="1">
      <c r="C160" s="53"/>
      <c r="D160" s="53"/>
      <c r="E160" s="53"/>
      <c r="F160" s="53"/>
    </row>
    <row r="161" spans="3:6" s="52" customFormat="1">
      <c r="C161" s="53"/>
      <c r="D161" s="53"/>
      <c r="E161" s="53"/>
      <c r="F161" s="53"/>
    </row>
    <row r="162" spans="3:6" s="52" customFormat="1">
      <c r="C162" s="53"/>
      <c r="D162" s="53"/>
      <c r="E162" s="53"/>
      <c r="F162" s="53"/>
    </row>
    <row r="163" spans="3:6" s="52" customFormat="1">
      <c r="C163" s="53"/>
      <c r="D163" s="53"/>
      <c r="E163" s="53"/>
      <c r="F163" s="53"/>
    </row>
    <row r="164" spans="3:6" s="52" customFormat="1">
      <c r="C164" s="53"/>
      <c r="D164" s="53"/>
      <c r="E164" s="53"/>
      <c r="F164" s="53"/>
    </row>
    <row r="165" spans="3:6" s="52" customFormat="1">
      <c r="C165" s="53"/>
      <c r="D165" s="53"/>
      <c r="E165" s="53"/>
      <c r="F165" s="53"/>
    </row>
    <row r="166" spans="3:6" s="52" customFormat="1">
      <c r="C166" s="53"/>
      <c r="D166" s="53"/>
      <c r="E166" s="53"/>
      <c r="F166" s="53"/>
    </row>
    <row r="167" spans="3:6" s="52" customFormat="1">
      <c r="C167" s="53"/>
      <c r="D167" s="53"/>
      <c r="E167" s="53"/>
      <c r="F167" s="53"/>
    </row>
    <row r="168" spans="3:6" s="52" customFormat="1">
      <c r="C168" s="53"/>
      <c r="D168" s="53"/>
      <c r="E168" s="53"/>
      <c r="F168" s="53"/>
    </row>
    <row r="169" spans="3:6" s="52" customFormat="1">
      <c r="C169" s="53"/>
      <c r="D169" s="53"/>
      <c r="E169" s="53"/>
      <c r="F169" s="53"/>
    </row>
    <row r="170" spans="3:6" s="52" customFormat="1">
      <c r="C170" s="53"/>
      <c r="D170" s="53"/>
      <c r="E170" s="53"/>
      <c r="F170" s="53"/>
    </row>
    <row r="171" spans="3:6" s="52" customFormat="1">
      <c r="C171" s="53"/>
      <c r="D171" s="53"/>
      <c r="E171" s="53"/>
      <c r="F171" s="53"/>
    </row>
    <row r="172" spans="3:6" s="52" customFormat="1">
      <c r="C172" s="53"/>
      <c r="D172" s="53"/>
      <c r="E172" s="53"/>
      <c r="F172" s="53"/>
    </row>
    <row r="173" spans="3:6" s="52" customFormat="1">
      <c r="C173" s="53"/>
      <c r="D173" s="53"/>
      <c r="E173" s="53"/>
      <c r="F173" s="53"/>
    </row>
    <row r="174" spans="3:6" s="52" customFormat="1">
      <c r="C174" s="53"/>
      <c r="D174" s="53"/>
      <c r="E174" s="53"/>
      <c r="F174" s="53"/>
    </row>
    <row r="175" spans="3:6" s="52" customFormat="1">
      <c r="C175" s="53"/>
      <c r="D175" s="53"/>
      <c r="E175" s="53"/>
      <c r="F175" s="53"/>
    </row>
    <row r="176" spans="3:6" s="52" customFormat="1">
      <c r="C176" s="53"/>
      <c r="D176" s="53"/>
      <c r="E176" s="53"/>
      <c r="F176" s="53"/>
    </row>
    <row r="177" spans="3:6" s="52" customFormat="1">
      <c r="C177" s="53"/>
      <c r="D177" s="53"/>
      <c r="E177" s="53"/>
      <c r="F177" s="53"/>
    </row>
    <row r="178" spans="3:6" s="52" customFormat="1">
      <c r="C178" s="53"/>
      <c r="D178" s="53"/>
      <c r="E178" s="53"/>
      <c r="F178" s="53"/>
    </row>
    <row r="179" spans="3:6" s="52" customFormat="1">
      <c r="C179" s="53"/>
      <c r="D179" s="53"/>
      <c r="E179" s="53"/>
      <c r="F179" s="53"/>
    </row>
    <row r="180" spans="3:6" s="52" customFormat="1">
      <c r="C180" s="53"/>
      <c r="D180" s="53"/>
      <c r="E180" s="53"/>
      <c r="F180" s="53"/>
    </row>
    <row r="181" spans="3:6" s="52" customFormat="1">
      <c r="C181" s="53"/>
      <c r="D181" s="53"/>
      <c r="E181" s="53"/>
      <c r="F181" s="53"/>
    </row>
    <row r="182" spans="3:6" s="52" customFormat="1">
      <c r="C182" s="53"/>
      <c r="D182" s="53"/>
      <c r="E182" s="53"/>
      <c r="F182" s="53"/>
    </row>
    <row r="183" spans="3:6" s="52" customFormat="1">
      <c r="C183" s="53"/>
      <c r="D183" s="53"/>
      <c r="E183" s="53"/>
      <c r="F183" s="53"/>
    </row>
    <row r="184" spans="3:6" s="52" customFormat="1">
      <c r="C184" s="53"/>
      <c r="D184" s="53"/>
      <c r="E184" s="53"/>
      <c r="F184" s="53"/>
    </row>
    <row r="185" spans="3:6" s="52" customFormat="1">
      <c r="C185" s="53"/>
      <c r="D185" s="53"/>
      <c r="E185" s="53"/>
      <c r="F185" s="53"/>
    </row>
    <row r="186" spans="3:6" s="52" customFormat="1">
      <c r="C186" s="53"/>
      <c r="D186" s="53"/>
      <c r="E186" s="53"/>
      <c r="F186" s="53"/>
    </row>
    <row r="187" spans="3:6" s="52" customFormat="1">
      <c r="C187" s="53"/>
      <c r="D187" s="53"/>
      <c r="E187" s="53"/>
      <c r="F187" s="53"/>
    </row>
    <row r="188" spans="3:6" s="52" customFormat="1">
      <c r="C188" s="53"/>
      <c r="D188" s="53"/>
      <c r="E188" s="53"/>
      <c r="F188" s="53"/>
    </row>
    <row r="189" spans="3:6" s="52" customFormat="1">
      <c r="C189" s="53"/>
      <c r="D189" s="53"/>
      <c r="E189" s="53"/>
      <c r="F189" s="53"/>
    </row>
    <row r="190" spans="3:6" s="52" customFormat="1">
      <c r="C190" s="53"/>
      <c r="D190" s="53"/>
      <c r="E190" s="53"/>
      <c r="F190" s="53"/>
    </row>
    <row r="191" spans="3:6" s="52" customFormat="1">
      <c r="C191" s="53"/>
      <c r="D191" s="53"/>
      <c r="E191" s="53"/>
      <c r="F191" s="53"/>
    </row>
    <row r="192" spans="3:6" s="52" customFormat="1">
      <c r="C192" s="53"/>
      <c r="D192" s="53"/>
      <c r="E192" s="53"/>
      <c r="F192" s="53"/>
    </row>
    <row r="193" spans="3:6" s="52" customFormat="1">
      <c r="C193" s="53"/>
      <c r="D193" s="53"/>
      <c r="E193" s="53"/>
      <c r="F193" s="53"/>
    </row>
    <row r="194" spans="3:6" s="52" customFormat="1">
      <c r="C194" s="53"/>
      <c r="D194" s="53"/>
      <c r="E194" s="53"/>
      <c r="F194" s="53"/>
    </row>
    <row r="195" spans="3:6" s="52" customFormat="1">
      <c r="C195" s="53"/>
      <c r="D195" s="53"/>
      <c r="E195" s="53"/>
      <c r="F195" s="53"/>
    </row>
    <row r="196" spans="3:6" s="52" customFormat="1">
      <c r="C196" s="53"/>
      <c r="D196" s="53"/>
      <c r="E196" s="53"/>
      <c r="F196" s="53"/>
    </row>
    <row r="197" spans="3:6" s="52" customFormat="1">
      <c r="C197" s="53"/>
      <c r="D197" s="53"/>
      <c r="E197" s="53"/>
      <c r="F197" s="53"/>
    </row>
    <row r="198" spans="3:6" s="52" customFormat="1">
      <c r="C198" s="53"/>
      <c r="D198" s="53"/>
      <c r="E198" s="53"/>
      <c r="F198" s="53"/>
    </row>
    <row r="199" spans="3:6" s="52" customFormat="1">
      <c r="C199" s="53"/>
      <c r="D199" s="53"/>
      <c r="E199" s="53"/>
      <c r="F199" s="53"/>
    </row>
    <row r="200" spans="3:6" s="52" customFormat="1">
      <c r="C200" s="53"/>
      <c r="D200" s="53"/>
      <c r="E200" s="53"/>
      <c r="F200" s="53"/>
    </row>
    <row r="201" spans="3:6" s="52" customFormat="1">
      <c r="C201" s="53"/>
      <c r="D201" s="53"/>
      <c r="E201" s="53"/>
      <c r="F201" s="53"/>
    </row>
    <row r="202" spans="3:6" s="52" customFormat="1">
      <c r="C202" s="53"/>
      <c r="D202" s="53"/>
      <c r="E202" s="53"/>
      <c r="F202" s="53"/>
    </row>
    <row r="203" spans="3:6" s="52" customFormat="1">
      <c r="C203" s="53"/>
      <c r="D203" s="53"/>
      <c r="E203" s="53"/>
      <c r="F203" s="53"/>
    </row>
    <row r="204" spans="3:6" s="52" customFormat="1">
      <c r="C204" s="53"/>
      <c r="D204" s="53"/>
      <c r="E204" s="53"/>
      <c r="F204" s="53"/>
    </row>
    <row r="205" spans="3:6" s="52" customFormat="1">
      <c r="C205" s="53"/>
      <c r="D205" s="53"/>
      <c r="E205" s="53"/>
      <c r="F205" s="53"/>
    </row>
    <row r="206" spans="3:6" s="52" customFormat="1">
      <c r="C206" s="53"/>
      <c r="D206" s="53"/>
      <c r="E206" s="53"/>
      <c r="F206" s="53"/>
    </row>
    <row r="207" spans="3:6" s="52" customFormat="1">
      <c r="C207" s="53"/>
      <c r="D207" s="53"/>
      <c r="E207" s="53"/>
      <c r="F207" s="53"/>
    </row>
    <row r="208" spans="3:6" s="52" customFormat="1">
      <c r="C208" s="53"/>
      <c r="D208" s="53"/>
      <c r="E208" s="53"/>
      <c r="F208" s="53"/>
    </row>
    <row r="209" spans="3:6" s="52" customFormat="1">
      <c r="C209" s="53"/>
      <c r="D209" s="53"/>
      <c r="E209" s="53"/>
      <c r="F209" s="53"/>
    </row>
    <row r="210" spans="3:6" s="52" customFormat="1">
      <c r="C210" s="53"/>
      <c r="D210" s="53"/>
      <c r="E210" s="53"/>
      <c r="F210" s="53"/>
    </row>
    <row r="211" spans="3:6" s="52" customFormat="1">
      <c r="C211" s="53"/>
      <c r="D211" s="53"/>
      <c r="E211" s="53"/>
      <c r="F211" s="53"/>
    </row>
    <row r="212" spans="3:6" s="52" customFormat="1">
      <c r="C212" s="53"/>
      <c r="D212" s="53"/>
      <c r="E212" s="53"/>
      <c r="F212" s="53"/>
    </row>
    <row r="213" spans="3:6" s="52" customFormat="1">
      <c r="C213" s="53"/>
      <c r="D213" s="53"/>
      <c r="E213" s="53"/>
      <c r="F213" s="53"/>
    </row>
    <row r="214" spans="3:6" s="52" customFormat="1">
      <c r="C214" s="53"/>
      <c r="D214" s="53"/>
      <c r="E214" s="53"/>
      <c r="F214" s="53"/>
    </row>
    <row r="215" spans="3:6" s="52" customFormat="1">
      <c r="C215" s="53"/>
      <c r="D215" s="53"/>
      <c r="E215" s="53"/>
      <c r="F215" s="53"/>
    </row>
    <row r="216" spans="3:6" s="52" customFormat="1">
      <c r="C216" s="53"/>
      <c r="D216" s="53"/>
      <c r="E216" s="53"/>
      <c r="F216" s="53"/>
    </row>
    <row r="217" spans="3:6" s="52" customFormat="1">
      <c r="C217" s="53"/>
      <c r="D217" s="53"/>
      <c r="E217" s="53"/>
      <c r="F217" s="53"/>
    </row>
    <row r="218" spans="3:6" s="52" customFormat="1">
      <c r="C218" s="53"/>
      <c r="D218" s="53"/>
      <c r="E218" s="53"/>
      <c r="F218" s="53"/>
    </row>
    <row r="219" spans="3:6" s="52" customFormat="1">
      <c r="C219" s="53"/>
      <c r="D219" s="53"/>
      <c r="E219" s="53"/>
      <c r="F219" s="53"/>
    </row>
    <row r="220" spans="3:6" s="52" customFormat="1">
      <c r="C220" s="53"/>
      <c r="D220" s="53"/>
      <c r="E220" s="53"/>
      <c r="F220" s="53"/>
    </row>
    <row r="221" spans="3:6" s="52" customFormat="1">
      <c r="C221" s="53"/>
      <c r="D221" s="53"/>
      <c r="E221" s="53"/>
      <c r="F221" s="53"/>
    </row>
    <row r="222" spans="3:6" s="52" customFormat="1">
      <c r="C222" s="53"/>
      <c r="D222" s="53"/>
      <c r="E222" s="53"/>
      <c r="F222" s="53"/>
    </row>
    <row r="223" spans="3:6" s="52" customFormat="1">
      <c r="C223" s="53"/>
      <c r="D223" s="53"/>
      <c r="E223" s="53"/>
      <c r="F223" s="53"/>
    </row>
    <row r="224" spans="3:6" s="52" customFormat="1">
      <c r="C224" s="53"/>
      <c r="D224" s="53"/>
      <c r="E224" s="53"/>
      <c r="F224" s="53"/>
    </row>
    <row r="225" spans="3:6" s="52" customFormat="1">
      <c r="C225" s="53"/>
      <c r="D225" s="53"/>
      <c r="E225" s="53"/>
      <c r="F225" s="53"/>
    </row>
    <row r="226" spans="3:6" s="52" customFormat="1">
      <c r="C226" s="53"/>
      <c r="D226" s="53"/>
      <c r="E226" s="53"/>
      <c r="F226" s="53"/>
    </row>
    <row r="227" spans="3:6" s="52" customFormat="1">
      <c r="C227" s="53"/>
      <c r="D227" s="53"/>
      <c r="E227" s="53"/>
      <c r="F227" s="53"/>
    </row>
    <row r="228" spans="3:6" s="52" customFormat="1">
      <c r="C228" s="53"/>
      <c r="D228" s="53"/>
      <c r="E228" s="53"/>
      <c r="F228" s="53"/>
    </row>
    <row r="229" spans="3:6" s="52" customFormat="1">
      <c r="C229" s="53"/>
      <c r="D229" s="53"/>
      <c r="E229" s="53"/>
      <c r="F229" s="53"/>
    </row>
    <row r="230" spans="3:6" s="52" customFormat="1">
      <c r="C230" s="53"/>
      <c r="D230" s="53"/>
      <c r="E230" s="53"/>
      <c r="F230" s="53"/>
    </row>
    <row r="231" spans="3:6" s="52" customFormat="1">
      <c r="C231" s="53"/>
      <c r="D231" s="53"/>
      <c r="E231" s="53"/>
      <c r="F231" s="53"/>
    </row>
    <row r="232" spans="3:6" s="52" customFormat="1">
      <c r="C232" s="53"/>
      <c r="D232" s="53"/>
      <c r="E232" s="53"/>
      <c r="F232" s="53"/>
    </row>
    <row r="233" spans="3:6" s="52" customFormat="1">
      <c r="C233" s="53"/>
      <c r="D233" s="53"/>
      <c r="E233" s="53"/>
      <c r="F233" s="53"/>
    </row>
    <row r="234" spans="3:6" s="52" customFormat="1">
      <c r="C234" s="53"/>
      <c r="D234" s="53"/>
      <c r="E234" s="53"/>
      <c r="F234" s="53"/>
    </row>
    <row r="235" spans="3:6" s="52" customFormat="1">
      <c r="C235" s="53"/>
      <c r="D235" s="53"/>
      <c r="E235" s="53"/>
      <c r="F235" s="53"/>
    </row>
    <row r="236" spans="3:6" s="52" customFormat="1">
      <c r="C236" s="53"/>
      <c r="D236" s="53"/>
      <c r="E236" s="53"/>
      <c r="F236" s="53"/>
    </row>
    <row r="237" spans="3:6" s="52" customFormat="1">
      <c r="C237" s="53"/>
      <c r="D237" s="53"/>
      <c r="E237" s="53"/>
      <c r="F237" s="53"/>
    </row>
    <row r="238" spans="3:6" s="52" customFormat="1">
      <c r="C238" s="53"/>
      <c r="D238" s="53"/>
      <c r="E238" s="53"/>
      <c r="F238" s="53"/>
    </row>
    <row r="239" spans="3:6" s="52" customFormat="1">
      <c r="C239" s="53"/>
      <c r="D239" s="53"/>
      <c r="E239" s="53"/>
      <c r="F239" s="53"/>
    </row>
    <row r="240" spans="3:6" s="52" customFormat="1">
      <c r="C240" s="53"/>
      <c r="D240" s="53"/>
      <c r="E240" s="53"/>
      <c r="F240" s="53"/>
    </row>
    <row r="241" spans="3:6" s="52" customFormat="1">
      <c r="C241" s="53"/>
      <c r="D241" s="53"/>
      <c r="E241" s="53"/>
      <c r="F241" s="53"/>
    </row>
    <row r="242" spans="3:6" s="52" customFormat="1">
      <c r="C242" s="53"/>
      <c r="D242" s="53"/>
      <c r="E242" s="53"/>
      <c r="F242" s="53"/>
    </row>
    <row r="243" spans="3:6" s="52" customFormat="1">
      <c r="C243" s="53"/>
      <c r="D243" s="53"/>
      <c r="E243" s="53"/>
      <c r="F243" s="53"/>
    </row>
    <row r="244" spans="3:6" s="52" customFormat="1">
      <c r="C244" s="53"/>
      <c r="D244" s="53"/>
      <c r="E244" s="53"/>
      <c r="F244" s="53"/>
    </row>
    <row r="245" spans="3:6" s="52" customFormat="1">
      <c r="C245" s="53"/>
      <c r="D245" s="53"/>
      <c r="E245" s="53"/>
      <c r="F245" s="53"/>
    </row>
    <row r="246" spans="3:6" s="52" customFormat="1">
      <c r="C246" s="53"/>
      <c r="D246" s="53"/>
      <c r="E246" s="53"/>
      <c r="F246" s="53"/>
    </row>
    <row r="247" spans="3:6" s="52" customFormat="1">
      <c r="C247" s="53"/>
      <c r="D247" s="53"/>
      <c r="E247" s="53"/>
      <c r="F247" s="53"/>
    </row>
    <row r="248" spans="3:6" s="52" customFormat="1">
      <c r="C248" s="53"/>
      <c r="D248" s="53"/>
      <c r="E248" s="53"/>
      <c r="F248" s="53"/>
    </row>
    <row r="249" spans="3:6" s="52" customFormat="1">
      <c r="C249" s="53"/>
      <c r="D249" s="53"/>
      <c r="E249" s="53"/>
      <c r="F249" s="53"/>
    </row>
    <row r="250" spans="3:6" s="52" customFormat="1">
      <c r="C250" s="53"/>
      <c r="D250" s="53"/>
      <c r="E250" s="53"/>
      <c r="F250" s="53"/>
    </row>
    <row r="251" spans="3:6" s="52" customFormat="1">
      <c r="C251" s="53"/>
      <c r="D251" s="53"/>
      <c r="E251" s="53"/>
      <c r="F251" s="53"/>
    </row>
    <row r="252" spans="3:6" s="52" customFormat="1">
      <c r="C252" s="53"/>
      <c r="D252" s="53"/>
      <c r="E252" s="53"/>
      <c r="F252" s="53"/>
    </row>
    <row r="253" spans="3:6" s="52" customFormat="1">
      <c r="C253" s="53"/>
      <c r="D253" s="53"/>
      <c r="E253" s="53"/>
      <c r="F253" s="53"/>
    </row>
    <row r="254" spans="3:6" s="52" customFormat="1">
      <c r="C254" s="53"/>
      <c r="D254" s="53"/>
      <c r="E254" s="53"/>
      <c r="F254" s="53"/>
    </row>
    <row r="255" spans="3:6" s="52" customFormat="1">
      <c r="C255" s="53"/>
      <c r="D255" s="53"/>
      <c r="E255" s="53"/>
      <c r="F255" s="53"/>
    </row>
    <row r="256" spans="3:6" s="52" customFormat="1">
      <c r="C256" s="53"/>
      <c r="D256" s="53"/>
      <c r="E256" s="53"/>
      <c r="F256" s="53"/>
    </row>
    <row r="257" spans="3:6" s="52" customFormat="1">
      <c r="C257" s="53"/>
      <c r="D257" s="53"/>
      <c r="E257" s="53"/>
      <c r="F257" s="53"/>
    </row>
    <row r="258" spans="3:6" s="52" customFormat="1">
      <c r="C258" s="53"/>
      <c r="D258" s="53"/>
      <c r="E258" s="53"/>
      <c r="F258" s="53"/>
    </row>
    <row r="259" spans="3:6" s="52" customFormat="1">
      <c r="C259" s="53"/>
      <c r="D259" s="53"/>
      <c r="E259" s="53"/>
      <c r="F259" s="53"/>
    </row>
    <row r="260" spans="3:6" s="52" customFormat="1">
      <c r="C260" s="53"/>
      <c r="D260" s="53"/>
      <c r="E260" s="53"/>
      <c r="F260" s="53"/>
    </row>
    <row r="261" spans="3:6" s="52" customFormat="1">
      <c r="C261" s="53"/>
      <c r="D261" s="53"/>
      <c r="E261" s="53"/>
      <c r="F261" s="53"/>
    </row>
    <row r="262" spans="3:6" s="52" customFormat="1">
      <c r="C262" s="53"/>
      <c r="D262" s="53"/>
      <c r="E262" s="53"/>
      <c r="F262" s="53"/>
    </row>
    <row r="263" spans="3:6" s="52" customFormat="1">
      <c r="C263" s="53"/>
      <c r="D263" s="53"/>
      <c r="E263" s="53"/>
      <c r="F263" s="53"/>
    </row>
    <row r="264" spans="3:6" s="52" customFormat="1">
      <c r="C264" s="53"/>
      <c r="D264" s="53"/>
      <c r="E264" s="53"/>
      <c r="F264" s="53"/>
    </row>
    <row r="265" spans="3:6" s="52" customFormat="1">
      <c r="C265" s="53"/>
      <c r="D265" s="53"/>
      <c r="E265" s="53"/>
      <c r="F265" s="53"/>
    </row>
    <row r="266" spans="3:6" s="52" customFormat="1">
      <c r="C266" s="53"/>
      <c r="D266" s="53"/>
      <c r="E266" s="53"/>
      <c r="F266" s="53"/>
    </row>
    <row r="267" spans="3:6" s="52" customFormat="1">
      <c r="C267" s="53"/>
      <c r="D267" s="53"/>
      <c r="E267" s="53"/>
      <c r="F267" s="53"/>
    </row>
    <row r="268" spans="3:6" s="52" customFormat="1">
      <c r="C268" s="53"/>
      <c r="D268" s="53"/>
      <c r="E268" s="53"/>
      <c r="F268" s="53"/>
    </row>
    <row r="269" spans="3:6" s="52" customFormat="1">
      <c r="C269" s="53"/>
      <c r="D269" s="53"/>
      <c r="E269" s="53"/>
      <c r="F269" s="53"/>
    </row>
    <row r="270" spans="3:6" s="52" customFormat="1">
      <c r="C270" s="53"/>
      <c r="D270" s="53"/>
      <c r="E270" s="53"/>
      <c r="F270" s="53"/>
    </row>
    <row r="271" spans="3:6" s="52" customFormat="1">
      <c r="C271" s="53"/>
      <c r="D271" s="53"/>
      <c r="E271" s="53"/>
      <c r="F271" s="53"/>
    </row>
    <row r="272" spans="3:6" s="52" customFormat="1">
      <c r="C272" s="53"/>
      <c r="D272" s="53"/>
      <c r="E272" s="53"/>
      <c r="F272" s="53"/>
    </row>
    <row r="273" spans="3:6" s="52" customFormat="1">
      <c r="C273" s="53"/>
      <c r="D273" s="53"/>
      <c r="E273" s="53"/>
      <c r="F273" s="53"/>
    </row>
    <row r="274" spans="3:6" s="52" customFormat="1">
      <c r="C274" s="53"/>
      <c r="D274" s="53"/>
      <c r="E274" s="53"/>
      <c r="F274" s="53"/>
    </row>
    <row r="275" spans="3:6" s="52" customFormat="1">
      <c r="C275" s="53"/>
      <c r="D275" s="53"/>
      <c r="E275" s="53"/>
      <c r="F275" s="53"/>
    </row>
    <row r="276" spans="3:6" s="52" customFormat="1">
      <c r="C276" s="53"/>
      <c r="D276" s="53"/>
      <c r="E276" s="53"/>
      <c r="F276" s="53"/>
    </row>
    <row r="277" spans="3:6" s="52" customFormat="1">
      <c r="C277" s="53"/>
      <c r="D277" s="53"/>
      <c r="E277" s="53"/>
      <c r="F277" s="53"/>
    </row>
    <row r="278" spans="3:6" s="52" customFormat="1">
      <c r="C278" s="53"/>
      <c r="D278" s="53"/>
      <c r="E278" s="53"/>
      <c r="F278" s="53"/>
    </row>
    <row r="279" spans="3:6" s="52" customFormat="1">
      <c r="C279" s="53"/>
      <c r="D279" s="53"/>
      <c r="E279" s="53"/>
      <c r="F279" s="53"/>
    </row>
    <row r="280" spans="3:6" s="52" customFormat="1">
      <c r="C280" s="53"/>
      <c r="D280" s="53"/>
      <c r="E280" s="53"/>
      <c r="F280" s="53"/>
    </row>
    <row r="281" spans="3:6" s="52" customFormat="1">
      <c r="C281" s="53"/>
      <c r="D281" s="53"/>
      <c r="E281" s="53"/>
      <c r="F281" s="53"/>
    </row>
    <row r="282" spans="3:6" s="52" customFormat="1">
      <c r="C282" s="53"/>
      <c r="D282" s="53"/>
      <c r="E282" s="53"/>
      <c r="F282" s="53"/>
    </row>
    <row r="283" spans="3:6" s="52" customFormat="1">
      <c r="C283" s="53"/>
      <c r="D283" s="53"/>
      <c r="E283" s="53"/>
      <c r="F283" s="53"/>
    </row>
    <row r="284" spans="3:6" s="52" customFormat="1">
      <c r="C284" s="53"/>
      <c r="D284" s="53"/>
      <c r="E284" s="53"/>
      <c r="F284" s="53"/>
    </row>
    <row r="285" spans="3:6" s="52" customFormat="1">
      <c r="C285" s="53"/>
      <c r="D285" s="53"/>
      <c r="E285" s="53"/>
      <c r="F285" s="53"/>
    </row>
    <row r="286" spans="3:6" s="52" customFormat="1">
      <c r="C286" s="53"/>
      <c r="D286" s="53"/>
      <c r="E286" s="53"/>
      <c r="F286" s="53"/>
    </row>
    <row r="287" spans="3:6" s="52" customFormat="1">
      <c r="C287" s="53"/>
      <c r="D287" s="53"/>
      <c r="E287" s="53"/>
      <c r="F287" s="53"/>
    </row>
    <row r="288" spans="3:6" s="52" customFormat="1">
      <c r="C288" s="53"/>
      <c r="D288" s="53"/>
      <c r="E288" s="53"/>
      <c r="F288" s="53"/>
    </row>
    <row r="289" spans="3:6" s="52" customFormat="1">
      <c r="C289" s="53"/>
      <c r="D289" s="53"/>
      <c r="E289" s="53"/>
      <c r="F289" s="53"/>
    </row>
    <row r="290" spans="3:6" s="52" customFormat="1">
      <c r="C290" s="53"/>
      <c r="D290" s="53"/>
      <c r="E290" s="53"/>
      <c r="F290" s="53"/>
    </row>
    <row r="291" spans="3:6" s="52" customFormat="1">
      <c r="C291" s="53"/>
      <c r="D291" s="53"/>
      <c r="E291" s="53"/>
      <c r="F291" s="53"/>
    </row>
    <row r="292" spans="3:6" s="52" customFormat="1">
      <c r="C292" s="53"/>
      <c r="D292" s="53"/>
      <c r="E292" s="53"/>
      <c r="F292" s="53"/>
    </row>
    <row r="293" spans="3:6" s="52" customFormat="1">
      <c r="C293" s="53"/>
      <c r="D293" s="53"/>
      <c r="E293" s="53"/>
      <c r="F293" s="53"/>
    </row>
    <row r="294" spans="3:6" s="52" customFormat="1">
      <c r="C294" s="53"/>
      <c r="D294" s="53"/>
      <c r="E294" s="53"/>
      <c r="F294" s="53"/>
    </row>
    <row r="295" spans="3:6" s="52" customFormat="1">
      <c r="C295" s="53"/>
      <c r="D295" s="53"/>
      <c r="E295" s="53"/>
      <c r="F295" s="53"/>
    </row>
    <row r="296" spans="3:6" s="52" customFormat="1">
      <c r="C296" s="53"/>
      <c r="D296" s="53"/>
      <c r="E296" s="53"/>
      <c r="F296" s="53"/>
    </row>
    <row r="297" spans="3:6" s="52" customFormat="1">
      <c r="C297" s="53"/>
      <c r="D297" s="53"/>
      <c r="E297" s="53"/>
      <c r="F297" s="53"/>
    </row>
    <row r="298" spans="3:6" s="52" customFormat="1">
      <c r="C298" s="53"/>
      <c r="D298" s="53"/>
      <c r="E298" s="53"/>
      <c r="F298" s="53"/>
    </row>
    <row r="299" spans="3:6" s="52" customFormat="1">
      <c r="C299" s="53"/>
      <c r="D299" s="53"/>
      <c r="E299" s="53"/>
      <c r="F299" s="53"/>
    </row>
    <row r="300" spans="3:6" s="52" customFormat="1">
      <c r="C300" s="53"/>
      <c r="D300" s="53"/>
      <c r="E300" s="53"/>
      <c r="F300" s="53"/>
    </row>
    <row r="301" spans="3:6" s="52" customFormat="1">
      <c r="C301" s="53"/>
      <c r="D301" s="53"/>
      <c r="E301" s="53"/>
      <c r="F301" s="53"/>
    </row>
    <row r="302" spans="3:6" s="52" customFormat="1">
      <c r="C302" s="53"/>
      <c r="D302" s="53"/>
      <c r="E302" s="53"/>
      <c r="F302" s="53"/>
    </row>
    <row r="303" spans="3:6" s="52" customFormat="1">
      <c r="C303" s="53"/>
      <c r="D303" s="53"/>
      <c r="E303" s="53"/>
      <c r="F303" s="53"/>
    </row>
    <row r="304" spans="3:6" s="52" customFormat="1">
      <c r="C304" s="53"/>
      <c r="D304" s="53"/>
      <c r="E304" s="53"/>
      <c r="F304" s="53"/>
    </row>
    <row r="305" spans="3:6" s="52" customFormat="1">
      <c r="C305" s="53"/>
      <c r="D305" s="53"/>
      <c r="E305" s="53"/>
      <c r="F305" s="53"/>
    </row>
    <row r="306" spans="3:6" s="52" customFormat="1">
      <c r="C306" s="53"/>
      <c r="D306" s="53"/>
      <c r="E306" s="53"/>
      <c r="F306" s="53"/>
    </row>
    <row r="307" spans="3:6" s="52" customFormat="1">
      <c r="C307" s="53"/>
      <c r="D307" s="53"/>
      <c r="E307" s="53"/>
      <c r="F307" s="53"/>
    </row>
    <row r="308" spans="3:6" s="52" customFormat="1">
      <c r="C308" s="53"/>
      <c r="D308" s="53"/>
      <c r="E308" s="53"/>
      <c r="F308" s="53"/>
    </row>
    <row r="309" spans="3:6" s="52" customFormat="1">
      <c r="C309" s="53"/>
      <c r="D309" s="53"/>
      <c r="E309" s="53"/>
      <c r="F309" s="53"/>
    </row>
    <row r="310" spans="3:6" s="52" customFormat="1">
      <c r="C310" s="53"/>
      <c r="D310" s="53"/>
      <c r="E310" s="53"/>
      <c r="F310" s="53"/>
    </row>
    <row r="311" spans="3:6" s="52" customFormat="1">
      <c r="C311" s="53"/>
      <c r="D311" s="53"/>
      <c r="E311" s="53"/>
      <c r="F311" s="53"/>
    </row>
    <row r="312" spans="3:6" s="52" customFormat="1">
      <c r="C312" s="53"/>
      <c r="D312" s="53"/>
      <c r="E312" s="53"/>
      <c r="F312" s="53"/>
    </row>
    <row r="313" spans="3:6" s="52" customFormat="1">
      <c r="C313" s="53"/>
      <c r="D313" s="53"/>
      <c r="E313" s="53"/>
      <c r="F313" s="53"/>
    </row>
    <row r="314" spans="3:6" s="52" customFormat="1">
      <c r="C314" s="53"/>
      <c r="D314" s="53"/>
      <c r="E314" s="53"/>
      <c r="F314" s="53"/>
    </row>
    <row r="315" spans="3:6" s="52" customFormat="1">
      <c r="C315" s="53"/>
      <c r="D315" s="53"/>
      <c r="E315" s="53"/>
      <c r="F315" s="53"/>
    </row>
    <row r="316" spans="3:6" s="52" customFormat="1">
      <c r="C316" s="53"/>
      <c r="D316" s="53"/>
      <c r="E316" s="53"/>
      <c r="F316" s="53"/>
    </row>
    <row r="317" spans="3:6" s="52" customFormat="1">
      <c r="C317" s="53"/>
      <c r="D317" s="53"/>
      <c r="E317" s="53"/>
      <c r="F317" s="53"/>
    </row>
    <row r="318" spans="3:6" s="52" customFormat="1">
      <c r="C318" s="53"/>
      <c r="D318" s="53"/>
      <c r="E318" s="53"/>
      <c r="F318" s="53"/>
    </row>
    <row r="319" spans="3:6" s="52" customFormat="1">
      <c r="C319" s="53"/>
      <c r="D319" s="53"/>
      <c r="E319" s="53"/>
      <c r="F319" s="53"/>
    </row>
    <row r="320" spans="3:6" s="52" customFormat="1">
      <c r="C320" s="53"/>
      <c r="D320" s="53"/>
      <c r="E320" s="53"/>
      <c r="F320" s="53"/>
    </row>
    <row r="321" spans="3:6" s="52" customFormat="1">
      <c r="C321" s="53"/>
      <c r="D321" s="53"/>
      <c r="E321" s="53"/>
      <c r="F321" s="53"/>
    </row>
    <row r="322" spans="3:6" s="52" customFormat="1">
      <c r="C322" s="53"/>
      <c r="D322" s="53"/>
      <c r="E322" s="53"/>
      <c r="F322" s="53"/>
    </row>
    <row r="323" spans="3:6" s="52" customFormat="1">
      <c r="C323" s="53"/>
      <c r="D323" s="53"/>
      <c r="E323" s="53"/>
      <c r="F323" s="53"/>
    </row>
  </sheetData>
  <mergeCells count="36">
    <mergeCell ref="A41:B41"/>
    <mergeCell ref="A43:B43"/>
    <mergeCell ref="A45:B45"/>
    <mergeCell ref="M1:Q1"/>
    <mergeCell ref="D2:I2"/>
    <mergeCell ref="C3:O3"/>
    <mergeCell ref="C4:O4"/>
    <mergeCell ref="A6:B6"/>
    <mergeCell ref="C6:O6"/>
    <mergeCell ref="A13:H13"/>
    <mergeCell ref="L13:N13"/>
    <mergeCell ref="O13:P13"/>
    <mergeCell ref="A7:B7"/>
    <mergeCell ref="C7:O7"/>
    <mergeCell ref="A8:B8"/>
    <mergeCell ref="C8:O8"/>
    <mergeCell ref="A9:B9"/>
    <mergeCell ref="C9:O9"/>
    <mergeCell ref="A10:B10"/>
    <mergeCell ref="C10:O10"/>
    <mergeCell ref="A11:B11"/>
    <mergeCell ref="C11:O11"/>
    <mergeCell ref="C12:O12"/>
    <mergeCell ref="P15:Q15"/>
    <mergeCell ref="A17:A18"/>
    <mergeCell ref="B17:B18"/>
    <mergeCell ref="C17:C18"/>
    <mergeCell ref="D17:D18"/>
    <mergeCell ref="F17:F18"/>
    <mergeCell ref="G17:L17"/>
    <mergeCell ref="M17:Q17"/>
    <mergeCell ref="C36:L36"/>
    <mergeCell ref="C38:L38"/>
    <mergeCell ref="E17:E18"/>
    <mergeCell ref="J15:L15"/>
    <mergeCell ref="C37:J37"/>
  </mergeCells>
  <pageMargins left="0.48" right="0.43307086614173229" top="0.74803149606299213" bottom="0.6692913385826772" header="0.51181102362204722" footer="0.43307086614173229"/>
  <pageSetup paperSize="9" scale="71" orientation="landscape" r:id="rId1"/>
  <headerFooter alignWithMargins="0">
    <oddFooter>&amp;R&amp;P lapa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335"/>
  <sheetViews>
    <sheetView topLeftCell="A35" zoomScale="80" zoomScaleNormal="80" zoomScaleSheetLayoutView="85" workbookViewId="0">
      <selection activeCell="C56" sqref="C56"/>
    </sheetView>
  </sheetViews>
  <sheetFormatPr defaultColWidth="9.140625" defaultRowHeight="12.75"/>
  <cols>
    <col min="1" max="1" width="4.140625" style="60" customWidth="1"/>
    <col min="2" max="2" width="15.28515625" style="100" customWidth="1"/>
    <col min="3" max="3" width="36.28515625" style="107" customWidth="1"/>
    <col min="4" max="4" width="5.85546875" style="107" customWidth="1"/>
    <col min="5" max="5" width="7.85546875" style="107" customWidth="1"/>
    <col min="6" max="6" width="8.140625" style="100" customWidth="1"/>
    <col min="7" max="7" width="10.5703125" style="60" customWidth="1"/>
    <col min="8" max="8" width="8.140625" style="60" customWidth="1"/>
    <col min="9" max="9" width="6.7109375" style="60" customWidth="1"/>
    <col min="10" max="10" width="5.7109375" style="60" customWidth="1"/>
    <col min="11" max="11" width="7" style="60" customWidth="1"/>
    <col min="12" max="13" width="8.42578125" style="60" customWidth="1"/>
    <col min="14" max="14" width="9.5703125" style="60" customWidth="1"/>
    <col min="15" max="15" width="8.42578125" style="60" customWidth="1"/>
    <col min="16" max="16" width="9.42578125" style="60" customWidth="1"/>
    <col min="17" max="16384" width="9.140625" style="60"/>
  </cols>
  <sheetData>
    <row r="1" spans="1:16" s="52" customFormat="1" ht="10.5" customHeight="1">
      <c r="C1" s="53"/>
      <c r="D1" s="53"/>
      <c r="E1" s="53"/>
      <c r="L1" s="350" t="s">
        <v>82</v>
      </c>
      <c r="M1" s="350"/>
      <c r="N1" s="350"/>
      <c r="O1" s="350"/>
      <c r="P1" s="350"/>
    </row>
    <row r="2" spans="1:16" s="52" customFormat="1">
      <c r="C2" s="53"/>
      <c r="D2" s="359" t="s">
        <v>83</v>
      </c>
      <c r="E2" s="359"/>
      <c r="F2" s="359"/>
      <c r="G2" s="359"/>
      <c r="H2" s="359"/>
      <c r="I2" s="54" t="s">
        <v>61</v>
      </c>
    </row>
    <row r="3" spans="1:16" s="52" customFormat="1">
      <c r="C3" s="360" t="str">
        <f>KOPS!D25</f>
        <v>ELEKTROAPGĀDE</v>
      </c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</row>
    <row r="4" spans="1:16" s="52" customFormat="1">
      <c r="C4" s="357" t="s">
        <v>36</v>
      </c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</row>
    <row r="5" spans="1:16" s="52" customFormat="1" ht="12.75" customHeight="1"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6" s="52" customFormat="1">
      <c r="A6" s="377" t="s">
        <v>38</v>
      </c>
      <c r="B6" s="377"/>
      <c r="C6" s="358" t="str">
        <f>BS!D6</f>
        <v>JAUNMĀRUPES PAMATSKOLAS BASEINA JUMTA PĀRBŪVE</v>
      </c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</row>
    <row r="7" spans="1:16" s="52" customFormat="1">
      <c r="A7" s="377" t="s">
        <v>37</v>
      </c>
      <c r="B7" s="377"/>
      <c r="C7" s="358" t="str">
        <f>BS!D7</f>
        <v>JAUNMĀRUPES PAMATSKOLAS BASEINA JUMTA PĀRBŪVE</v>
      </c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</row>
    <row r="8" spans="1:16" s="52" customFormat="1">
      <c r="A8" s="377" t="s">
        <v>39</v>
      </c>
      <c r="B8" s="377"/>
      <c r="C8" s="358" t="str">
        <f>BS!D8</f>
        <v>MĀRUPES NOVADS, MĀRUPE, MAZCENU ALEJA 4A</v>
      </c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</row>
    <row r="9" spans="1:16" s="52" customFormat="1">
      <c r="A9" s="377" t="s">
        <v>40</v>
      </c>
      <c r="B9" s="377"/>
      <c r="C9" s="358" t="str">
        <f>BS!D9</f>
        <v>MĀRUPES NOVADA DOME</v>
      </c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</row>
    <row r="10" spans="1:16" s="52" customFormat="1">
      <c r="A10" s="377" t="s">
        <v>41</v>
      </c>
      <c r="B10" s="377"/>
      <c r="C10" s="358">
        <f>BS!D10</f>
        <v>0</v>
      </c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</row>
    <row r="11" spans="1:16" s="52" customFormat="1">
      <c r="A11" s="377" t="s">
        <v>42</v>
      </c>
      <c r="B11" s="377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  <row r="12" spans="1:16" s="52" customFormat="1">
      <c r="A12" s="56"/>
      <c r="B12" s="56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</row>
    <row r="13" spans="1:16" s="52" customFormat="1">
      <c r="A13" s="367" t="str">
        <f>BS!A13</f>
        <v>Tāme sastādīta 2017. gada tirgus cenās.</v>
      </c>
      <c r="B13" s="367"/>
      <c r="C13" s="367"/>
      <c r="D13" s="367"/>
      <c r="E13" s="367"/>
      <c r="F13" s="367"/>
      <c r="G13" s="367"/>
      <c r="H13" s="57"/>
      <c r="I13" s="57"/>
      <c r="J13" s="57"/>
      <c r="K13" s="358" t="s">
        <v>84</v>
      </c>
      <c r="L13" s="358"/>
      <c r="M13" s="358"/>
      <c r="N13" s="368">
        <f>P49</f>
        <v>0</v>
      </c>
      <c r="O13" s="358"/>
      <c r="P13" s="58" t="s">
        <v>85</v>
      </c>
    </row>
    <row r="14" spans="1:16" s="52" customFormat="1">
      <c r="A14" s="56"/>
      <c r="B14" s="56"/>
      <c r="C14" s="56"/>
      <c r="D14" s="56"/>
      <c r="E14" s="56"/>
      <c r="F14" s="56"/>
      <c r="G14" s="56"/>
      <c r="H14" s="57"/>
      <c r="I14" s="57"/>
      <c r="J14" s="57"/>
      <c r="K14" s="57"/>
      <c r="L14" s="57"/>
      <c r="M14" s="57"/>
      <c r="N14" s="59"/>
      <c r="O14" s="57"/>
      <c r="P14" s="58"/>
    </row>
    <row r="15" spans="1:16">
      <c r="B15" s="60"/>
      <c r="C15" s="60"/>
      <c r="D15" s="60"/>
      <c r="E15" s="60"/>
      <c r="F15" s="60"/>
      <c r="I15" s="366" t="s">
        <v>86</v>
      </c>
      <c r="J15" s="366"/>
      <c r="K15" s="366"/>
      <c r="L15" s="63" t="str">
        <f>BS!L15</f>
        <v xml:space="preserve">2017.gada </v>
      </c>
      <c r="M15" s="62"/>
      <c r="N15" s="62"/>
      <c r="O15" s="351"/>
      <c r="P15" s="351"/>
    </row>
    <row r="16" spans="1:16" ht="13.5" thickBot="1">
      <c r="B16" s="60"/>
      <c r="C16" s="60"/>
      <c r="D16" s="60"/>
      <c r="E16" s="60"/>
      <c r="F16" s="60"/>
      <c r="I16" s="64"/>
      <c r="J16" s="64"/>
      <c r="K16" s="64"/>
      <c r="L16" s="62"/>
      <c r="M16" s="62"/>
      <c r="N16" s="62"/>
      <c r="O16" s="63"/>
      <c r="P16" s="63"/>
    </row>
    <row r="17" spans="1:16" s="65" customFormat="1" ht="13.5" thickBot="1">
      <c r="A17" s="353" t="s">
        <v>44</v>
      </c>
      <c r="B17" s="353" t="s">
        <v>87</v>
      </c>
      <c r="C17" s="355" t="s">
        <v>88</v>
      </c>
      <c r="D17" s="353" t="s">
        <v>89</v>
      </c>
      <c r="E17" s="353" t="s">
        <v>90</v>
      </c>
      <c r="F17" s="352" t="s">
        <v>91</v>
      </c>
      <c r="G17" s="352"/>
      <c r="H17" s="352"/>
      <c r="I17" s="352"/>
      <c r="J17" s="352"/>
      <c r="K17" s="352"/>
      <c r="L17" s="352" t="s">
        <v>92</v>
      </c>
      <c r="M17" s="352"/>
      <c r="N17" s="352"/>
      <c r="O17" s="352"/>
      <c r="P17" s="352"/>
    </row>
    <row r="18" spans="1:16" s="65" customFormat="1" ht="57" customHeight="1" thickBot="1">
      <c r="A18" s="354"/>
      <c r="B18" s="354"/>
      <c r="C18" s="356"/>
      <c r="D18" s="354"/>
      <c r="E18" s="354"/>
      <c r="F18" s="66" t="s">
        <v>93</v>
      </c>
      <c r="G18" s="67" t="s">
        <v>94</v>
      </c>
      <c r="H18" s="67" t="s">
        <v>51</v>
      </c>
      <c r="I18" s="67" t="s">
        <v>52</v>
      </c>
      <c r="J18" s="67" t="s">
        <v>53</v>
      </c>
      <c r="K18" s="66" t="s">
        <v>95</v>
      </c>
      <c r="L18" s="67" t="s">
        <v>96</v>
      </c>
      <c r="M18" s="67" t="s">
        <v>51</v>
      </c>
      <c r="N18" s="67" t="s">
        <v>52</v>
      </c>
      <c r="O18" s="67" t="s">
        <v>53</v>
      </c>
      <c r="P18" s="67" t="s">
        <v>97</v>
      </c>
    </row>
    <row r="19" spans="1:16" s="65" customFormat="1" ht="13.5" thickBot="1">
      <c r="A19" s="68" t="s">
        <v>98</v>
      </c>
      <c r="B19" s="69" t="s">
        <v>99</v>
      </c>
      <c r="C19" s="70">
        <v>3</v>
      </c>
      <c r="D19" s="71">
        <v>4</v>
      </c>
      <c r="E19" s="70">
        <v>5</v>
      </c>
      <c r="F19" s="71">
        <v>6</v>
      </c>
      <c r="G19" s="70">
        <v>7</v>
      </c>
      <c r="H19" s="70">
        <v>8</v>
      </c>
      <c r="I19" s="71">
        <v>9</v>
      </c>
      <c r="J19" s="71">
        <v>10</v>
      </c>
      <c r="K19" s="70">
        <v>11</v>
      </c>
      <c r="L19" s="70">
        <v>12</v>
      </c>
      <c r="M19" s="70">
        <v>13</v>
      </c>
      <c r="N19" s="71">
        <v>14</v>
      </c>
      <c r="O19" s="71">
        <v>15</v>
      </c>
      <c r="P19" s="72">
        <v>16</v>
      </c>
    </row>
    <row r="20" spans="1:16" ht="33.75" customHeight="1">
      <c r="A20" s="109"/>
      <c r="B20" s="110"/>
      <c r="C20" s="111" t="str">
        <f>C3</f>
        <v>ELEKTROAPGĀDE</v>
      </c>
      <c r="D20" s="143"/>
      <c r="E20" s="144"/>
      <c r="F20" s="143"/>
      <c r="G20" s="143"/>
      <c r="H20" s="114"/>
      <c r="I20" s="114"/>
      <c r="J20" s="114"/>
      <c r="K20" s="114"/>
      <c r="L20" s="145"/>
      <c r="M20" s="145"/>
      <c r="N20" s="145"/>
      <c r="O20" s="145"/>
      <c r="P20" s="146"/>
    </row>
    <row r="21" spans="1:16" s="155" customFormat="1" ht="15" customHeight="1">
      <c r="A21" s="147">
        <v>1</v>
      </c>
      <c r="B21" s="148"/>
      <c r="C21" s="162" t="s">
        <v>106</v>
      </c>
      <c r="D21" s="149"/>
      <c r="E21" s="150"/>
      <c r="F21" s="151"/>
      <c r="G21" s="151"/>
      <c r="H21" s="151"/>
      <c r="I21" s="151"/>
      <c r="J21" s="151"/>
      <c r="K21" s="152"/>
      <c r="L21" s="153"/>
      <c r="M21" s="153"/>
      <c r="N21" s="153"/>
      <c r="O21" s="153"/>
      <c r="P21" s="154"/>
    </row>
    <row r="22" spans="1:16" s="155" customFormat="1" ht="15" customHeight="1">
      <c r="A22" s="147">
        <v>2</v>
      </c>
      <c r="B22" s="148"/>
      <c r="C22" s="163" t="s">
        <v>107</v>
      </c>
      <c r="D22" s="149" t="s">
        <v>13</v>
      </c>
      <c r="E22" s="150">
        <v>50</v>
      </c>
      <c r="F22" s="151"/>
      <c r="G22" s="79"/>
      <c r="H22" s="151"/>
      <c r="I22" s="151"/>
      <c r="J22" s="151"/>
      <c r="K22" s="81"/>
      <c r="L22" s="79"/>
      <c r="M22" s="79"/>
      <c r="N22" s="79"/>
      <c r="O22" s="79"/>
      <c r="P22" s="82"/>
    </row>
    <row r="23" spans="1:16" s="155" customFormat="1">
      <c r="A23" s="147">
        <v>3</v>
      </c>
      <c r="B23" s="148"/>
      <c r="C23" s="163" t="s">
        <v>108</v>
      </c>
      <c r="D23" s="149" t="s">
        <v>13</v>
      </c>
      <c r="E23" s="150">
        <v>130</v>
      </c>
      <c r="F23" s="151"/>
      <c r="G23" s="79"/>
      <c r="H23" s="151"/>
      <c r="I23" s="151"/>
      <c r="J23" s="151"/>
      <c r="K23" s="81"/>
      <c r="L23" s="79"/>
      <c r="M23" s="79"/>
      <c r="N23" s="79"/>
      <c r="O23" s="79"/>
      <c r="P23" s="82"/>
    </row>
    <row r="24" spans="1:16" s="155" customFormat="1">
      <c r="A24" s="147">
        <v>4</v>
      </c>
      <c r="B24" s="148"/>
      <c r="C24" s="163" t="s">
        <v>109</v>
      </c>
      <c r="D24" s="149" t="s">
        <v>13</v>
      </c>
      <c r="E24" s="150">
        <v>120</v>
      </c>
      <c r="F24" s="151"/>
      <c r="G24" s="79"/>
      <c r="H24" s="151"/>
      <c r="I24" s="151"/>
      <c r="J24" s="151"/>
      <c r="K24" s="81"/>
      <c r="L24" s="79"/>
      <c r="M24" s="79"/>
      <c r="N24" s="79"/>
      <c r="O24" s="79"/>
      <c r="P24" s="82"/>
    </row>
    <row r="25" spans="1:16" s="155" customFormat="1" ht="15" customHeight="1">
      <c r="A25" s="147"/>
      <c r="B25" s="148"/>
      <c r="C25" s="162" t="s">
        <v>110</v>
      </c>
      <c r="D25" s="149"/>
      <c r="E25" s="150"/>
      <c r="F25" s="151"/>
      <c r="G25" s="79"/>
      <c r="H25" s="151"/>
      <c r="I25" s="151"/>
      <c r="J25" s="151"/>
      <c r="K25" s="152"/>
      <c r="L25" s="153"/>
      <c r="M25" s="153"/>
      <c r="N25" s="153"/>
      <c r="O25" s="153"/>
      <c r="P25" s="154"/>
    </row>
    <row r="26" spans="1:16" s="155" customFormat="1" ht="25.5">
      <c r="A26" s="147">
        <v>5</v>
      </c>
      <c r="B26" s="148"/>
      <c r="C26" s="163" t="s">
        <v>111</v>
      </c>
      <c r="D26" s="149" t="s">
        <v>112</v>
      </c>
      <c r="E26" s="150">
        <v>3</v>
      </c>
      <c r="F26" s="151"/>
      <c r="G26" s="79"/>
      <c r="H26" s="151"/>
      <c r="I26" s="151"/>
      <c r="J26" s="151"/>
      <c r="K26" s="81"/>
      <c r="L26" s="79"/>
      <c r="M26" s="79"/>
      <c r="N26" s="79"/>
      <c r="O26" s="79"/>
      <c r="P26" s="82"/>
    </row>
    <row r="27" spans="1:16" s="155" customFormat="1" ht="15" customHeight="1">
      <c r="A27" s="147">
        <v>6</v>
      </c>
      <c r="B27" s="157"/>
      <c r="C27" s="164" t="s">
        <v>113</v>
      </c>
      <c r="D27" s="148" t="s">
        <v>112</v>
      </c>
      <c r="E27" s="150">
        <v>5</v>
      </c>
      <c r="F27" s="151"/>
      <c r="G27" s="79"/>
      <c r="H27" s="151"/>
      <c r="I27" s="151"/>
      <c r="J27" s="151"/>
      <c r="K27" s="81"/>
      <c r="L27" s="79"/>
      <c r="M27" s="79"/>
      <c r="N27" s="79"/>
      <c r="O27" s="79"/>
      <c r="P27" s="82"/>
    </row>
    <row r="28" spans="1:16" s="155" customFormat="1" ht="15" customHeight="1">
      <c r="A28" s="147"/>
      <c r="B28" s="148"/>
      <c r="C28" s="162" t="s">
        <v>114</v>
      </c>
      <c r="D28" s="149"/>
      <c r="E28" s="150"/>
      <c r="F28" s="151"/>
      <c r="G28" s="79"/>
      <c r="H28" s="151"/>
      <c r="I28" s="151"/>
      <c r="J28" s="151"/>
      <c r="K28" s="152"/>
      <c r="L28" s="153"/>
      <c r="M28" s="153"/>
      <c r="N28" s="153"/>
      <c r="O28" s="153"/>
      <c r="P28" s="154"/>
    </row>
    <row r="29" spans="1:16" s="155" customFormat="1" ht="25.5">
      <c r="A29" s="147">
        <v>7</v>
      </c>
      <c r="B29" s="148"/>
      <c r="C29" s="163" t="s">
        <v>115</v>
      </c>
      <c r="D29" s="149" t="s">
        <v>112</v>
      </c>
      <c r="E29" s="150">
        <v>7</v>
      </c>
      <c r="F29" s="151"/>
      <c r="G29" s="79"/>
      <c r="H29" s="151"/>
      <c r="I29" s="151"/>
      <c r="J29" s="151"/>
      <c r="K29" s="152"/>
      <c r="L29" s="153"/>
      <c r="M29" s="153"/>
      <c r="N29" s="153"/>
      <c r="O29" s="153"/>
      <c r="P29" s="154"/>
    </row>
    <row r="30" spans="1:16" s="155" customFormat="1" ht="51">
      <c r="A30" s="147">
        <v>8</v>
      </c>
      <c r="B30" s="148"/>
      <c r="C30" s="163" t="s">
        <v>116</v>
      </c>
      <c r="D30" s="149" t="s">
        <v>112</v>
      </c>
      <c r="E30" s="150">
        <v>10</v>
      </c>
      <c r="F30" s="151"/>
      <c r="G30" s="79"/>
      <c r="H30" s="151"/>
      <c r="I30" s="151"/>
      <c r="J30" s="151"/>
      <c r="K30" s="152"/>
      <c r="L30" s="153"/>
      <c r="M30" s="153"/>
      <c r="N30" s="153"/>
      <c r="O30" s="153"/>
      <c r="P30" s="154"/>
    </row>
    <row r="31" spans="1:16" s="155" customFormat="1" ht="25.5">
      <c r="A31" s="147">
        <v>9</v>
      </c>
      <c r="B31" s="148"/>
      <c r="C31" s="163" t="s">
        <v>117</v>
      </c>
      <c r="D31" s="149" t="s">
        <v>112</v>
      </c>
      <c r="E31" s="150">
        <v>1</v>
      </c>
      <c r="F31" s="151"/>
      <c r="G31" s="79"/>
      <c r="H31" s="151"/>
      <c r="I31" s="151"/>
      <c r="J31" s="151"/>
      <c r="K31" s="152"/>
      <c r="L31" s="153"/>
      <c r="M31" s="153"/>
      <c r="N31" s="153"/>
      <c r="O31" s="153"/>
      <c r="P31" s="154"/>
    </row>
    <row r="32" spans="1:16" s="155" customFormat="1">
      <c r="A32" s="147"/>
      <c r="B32" s="148"/>
      <c r="C32" s="162" t="s">
        <v>118</v>
      </c>
      <c r="D32" s="149"/>
      <c r="E32" s="150"/>
      <c r="F32" s="151"/>
      <c r="G32" s="79"/>
      <c r="H32" s="151"/>
      <c r="I32" s="151"/>
      <c r="J32" s="151"/>
      <c r="K32" s="152"/>
      <c r="L32" s="153"/>
      <c r="M32" s="153"/>
      <c r="N32" s="153"/>
      <c r="O32" s="153"/>
      <c r="P32" s="154"/>
    </row>
    <row r="33" spans="1:16" s="155" customFormat="1" ht="27" customHeight="1">
      <c r="A33" s="147">
        <v>10</v>
      </c>
      <c r="B33" s="148"/>
      <c r="C33" s="163" t="s">
        <v>119</v>
      </c>
      <c r="D33" s="149" t="s">
        <v>13</v>
      </c>
      <c r="E33" s="150">
        <v>150</v>
      </c>
      <c r="F33" s="151"/>
      <c r="G33" s="79"/>
      <c r="H33" s="151"/>
      <c r="I33" s="151"/>
      <c r="J33" s="151"/>
      <c r="K33" s="152"/>
      <c r="L33" s="153"/>
      <c r="M33" s="153"/>
      <c r="N33" s="153"/>
      <c r="O33" s="153"/>
      <c r="P33" s="154"/>
    </row>
    <row r="34" spans="1:16" s="155" customFormat="1" ht="26.25" customHeight="1">
      <c r="A34" s="147">
        <v>11</v>
      </c>
      <c r="B34" s="148"/>
      <c r="C34" s="163" t="s">
        <v>120</v>
      </c>
      <c r="D34" s="149" t="s">
        <v>112</v>
      </c>
      <c r="E34" s="150">
        <v>240</v>
      </c>
      <c r="F34" s="151"/>
      <c r="G34" s="79"/>
      <c r="H34" s="151"/>
      <c r="I34" s="151"/>
      <c r="J34" s="151"/>
      <c r="K34" s="152"/>
      <c r="L34" s="153"/>
      <c r="M34" s="153"/>
      <c r="N34" s="153"/>
      <c r="O34" s="153"/>
      <c r="P34" s="154"/>
    </row>
    <row r="35" spans="1:16" s="155" customFormat="1" ht="24.75" customHeight="1">
      <c r="A35" s="147">
        <v>12</v>
      </c>
      <c r="B35" s="148"/>
      <c r="C35" s="163" t="s">
        <v>121</v>
      </c>
      <c r="D35" s="149" t="s">
        <v>112</v>
      </c>
      <c r="E35" s="150">
        <v>70</v>
      </c>
      <c r="F35" s="151"/>
      <c r="G35" s="79"/>
      <c r="H35" s="151"/>
      <c r="I35" s="151"/>
      <c r="J35" s="151"/>
      <c r="K35" s="152"/>
      <c r="L35" s="153"/>
      <c r="M35" s="153"/>
      <c r="N35" s="153"/>
      <c r="O35" s="153"/>
      <c r="P35" s="154"/>
    </row>
    <row r="36" spans="1:16" s="155" customFormat="1" ht="25.5">
      <c r="A36" s="147">
        <v>13</v>
      </c>
      <c r="B36" s="148"/>
      <c r="C36" s="163" t="s">
        <v>122</v>
      </c>
      <c r="D36" s="149" t="s">
        <v>112</v>
      </c>
      <c r="E36" s="150">
        <v>11</v>
      </c>
      <c r="F36" s="151"/>
      <c r="G36" s="79"/>
      <c r="H36" s="151"/>
      <c r="I36" s="151"/>
      <c r="J36" s="151"/>
      <c r="K36" s="152"/>
      <c r="L36" s="153"/>
      <c r="M36" s="153"/>
      <c r="N36" s="153"/>
      <c r="O36" s="153"/>
      <c r="P36" s="154"/>
    </row>
    <row r="37" spans="1:16" s="155" customFormat="1" ht="26.25" customHeight="1">
      <c r="A37" s="147">
        <v>14</v>
      </c>
      <c r="B37" s="148"/>
      <c r="C37" s="163" t="s">
        <v>123</v>
      </c>
      <c r="D37" s="149" t="s">
        <v>112</v>
      </c>
      <c r="E37" s="150">
        <v>5</v>
      </c>
      <c r="F37" s="151"/>
      <c r="G37" s="79"/>
      <c r="H37" s="151"/>
      <c r="I37" s="151"/>
      <c r="J37" s="151"/>
      <c r="K37" s="152"/>
      <c r="L37" s="153"/>
      <c r="M37" s="153"/>
      <c r="N37" s="153"/>
      <c r="O37" s="153"/>
      <c r="P37" s="154"/>
    </row>
    <row r="38" spans="1:16" ht="27" customHeight="1">
      <c r="A38" s="147">
        <v>15</v>
      </c>
      <c r="B38" s="110"/>
      <c r="C38" s="140" t="s">
        <v>124</v>
      </c>
      <c r="D38" s="143" t="s">
        <v>112</v>
      </c>
      <c r="E38" s="144">
        <v>6</v>
      </c>
      <c r="F38" s="202"/>
      <c r="G38" s="79"/>
      <c r="H38" s="114"/>
      <c r="I38" s="114"/>
      <c r="J38" s="114"/>
      <c r="K38" s="152"/>
      <c r="L38" s="153"/>
      <c r="M38" s="153"/>
      <c r="N38" s="153"/>
      <c r="O38" s="153"/>
      <c r="P38" s="154"/>
    </row>
    <row r="39" spans="1:16" s="155" customFormat="1">
      <c r="A39" s="147"/>
      <c r="B39" s="148"/>
      <c r="C39" s="162" t="s">
        <v>125</v>
      </c>
      <c r="D39" s="149"/>
      <c r="E39" s="150"/>
      <c r="F39" s="151"/>
      <c r="G39" s="79"/>
      <c r="H39" s="151"/>
      <c r="I39" s="151"/>
      <c r="J39" s="151"/>
      <c r="K39" s="152"/>
      <c r="L39" s="153"/>
      <c r="M39" s="153"/>
      <c r="N39" s="153"/>
      <c r="O39" s="153"/>
      <c r="P39" s="154"/>
    </row>
    <row r="40" spans="1:16" s="155" customFormat="1" ht="25.5">
      <c r="A40" s="147">
        <v>16</v>
      </c>
      <c r="B40" s="148"/>
      <c r="C40" s="163" t="s">
        <v>126</v>
      </c>
      <c r="D40" s="149" t="s">
        <v>112</v>
      </c>
      <c r="E40" s="150">
        <v>1</v>
      </c>
      <c r="F40" s="151"/>
      <c r="G40" s="79"/>
      <c r="H40" s="151"/>
      <c r="I40" s="151"/>
      <c r="J40" s="151"/>
      <c r="K40" s="152"/>
      <c r="L40" s="153"/>
      <c r="M40" s="153"/>
      <c r="N40" s="153"/>
      <c r="O40" s="153"/>
      <c r="P40" s="154"/>
    </row>
    <row r="41" spans="1:16" s="155" customFormat="1" ht="29.25" customHeight="1">
      <c r="A41" s="147">
        <v>17</v>
      </c>
      <c r="B41" s="148"/>
      <c r="C41" s="163" t="s">
        <v>127</v>
      </c>
      <c r="D41" s="149" t="s">
        <v>112</v>
      </c>
      <c r="E41" s="150">
        <v>4</v>
      </c>
      <c r="F41" s="151"/>
      <c r="G41" s="79"/>
      <c r="H41" s="151"/>
      <c r="I41" s="151"/>
      <c r="J41" s="151"/>
      <c r="K41" s="152"/>
      <c r="L41" s="153"/>
      <c r="M41" s="153"/>
      <c r="N41" s="153"/>
      <c r="O41" s="153"/>
      <c r="P41" s="154"/>
    </row>
    <row r="42" spans="1:16" s="155" customFormat="1" ht="28.5" customHeight="1">
      <c r="A42" s="147">
        <v>18</v>
      </c>
      <c r="B42" s="148"/>
      <c r="C42" s="163" t="s">
        <v>128</v>
      </c>
      <c r="D42" s="149" t="s">
        <v>13</v>
      </c>
      <c r="E42" s="150">
        <v>5</v>
      </c>
      <c r="F42" s="151"/>
      <c r="G42" s="79"/>
      <c r="H42" s="151"/>
      <c r="I42" s="151"/>
      <c r="J42" s="151"/>
      <c r="K42" s="152"/>
      <c r="L42" s="153"/>
      <c r="M42" s="153"/>
      <c r="N42" s="153"/>
      <c r="O42" s="153"/>
      <c r="P42" s="154"/>
    </row>
    <row r="43" spans="1:16" s="155" customFormat="1" ht="25.5">
      <c r="A43" s="147">
        <v>19</v>
      </c>
      <c r="B43" s="148"/>
      <c r="C43" s="163" t="s">
        <v>129</v>
      </c>
      <c r="D43" s="149" t="s">
        <v>112</v>
      </c>
      <c r="E43" s="150">
        <v>40</v>
      </c>
      <c r="F43" s="151"/>
      <c r="G43" s="79"/>
      <c r="H43" s="151"/>
      <c r="I43" s="151"/>
      <c r="J43" s="151"/>
      <c r="K43" s="152"/>
      <c r="L43" s="153"/>
      <c r="M43" s="153"/>
      <c r="N43" s="153"/>
      <c r="O43" s="153"/>
      <c r="P43" s="154"/>
    </row>
    <row r="44" spans="1:16" s="155" customFormat="1" ht="25.5">
      <c r="A44" s="147">
        <v>20</v>
      </c>
      <c r="B44" s="148"/>
      <c r="C44" s="163" t="s">
        <v>130</v>
      </c>
      <c r="D44" s="149" t="s">
        <v>13</v>
      </c>
      <c r="E44" s="150">
        <v>20</v>
      </c>
      <c r="F44" s="151"/>
      <c r="G44" s="79"/>
      <c r="H44" s="151"/>
      <c r="I44" s="151"/>
      <c r="J44" s="151"/>
      <c r="K44" s="152"/>
      <c r="L44" s="153"/>
      <c r="M44" s="153"/>
      <c r="N44" s="153"/>
      <c r="O44" s="153"/>
      <c r="P44" s="154"/>
    </row>
    <row r="45" spans="1:16" s="155" customFormat="1">
      <c r="A45" s="147">
        <v>21</v>
      </c>
      <c r="B45" s="157"/>
      <c r="C45" s="164" t="s">
        <v>131</v>
      </c>
      <c r="D45" s="148" t="s">
        <v>112</v>
      </c>
      <c r="E45" s="150">
        <v>4</v>
      </c>
      <c r="F45" s="151"/>
      <c r="G45" s="79"/>
      <c r="H45" s="151"/>
      <c r="I45" s="151"/>
      <c r="J45" s="151"/>
      <c r="K45" s="152"/>
      <c r="L45" s="153"/>
      <c r="M45" s="153"/>
      <c r="N45" s="153"/>
      <c r="O45" s="153"/>
      <c r="P45" s="154"/>
    </row>
    <row r="46" spans="1:16" ht="14.25" customHeight="1" thickBot="1">
      <c r="A46" s="122"/>
      <c r="B46" s="94"/>
      <c r="C46" s="95"/>
      <c r="D46" s="96"/>
      <c r="E46" s="123"/>
      <c r="F46" s="97"/>
      <c r="G46" s="97"/>
      <c r="H46" s="97"/>
      <c r="I46" s="97"/>
      <c r="J46" s="97"/>
      <c r="K46" s="97"/>
      <c r="L46" s="124"/>
      <c r="M46" s="124"/>
      <c r="N46" s="124"/>
      <c r="O46" s="124"/>
      <c r="P46" s="125"/>
    </row>
    <row r="47" spans="1:16">
      <c r="A47" s="126"/>
      <c r="B47" s="99"/>
      <c r="C47" s="374" t="s">
        <v>101</v>
      </c>
      <c r="D47" s="375"/>
      <c r="E47" s="375"/>
      <c r="F47" s="375"/>
      <c r="G47" s="375"/>
      <c r="H47" s="375"/>
      <c r="I47" s="375"/>
      <c r="J47" s="375"/>
      <c r="K47" s="376"/>
      <c r="L47" s="127">
        <f>SUM(L21:L46)</f>
        <v>0</v>
      </c>
      <c r="M47" s="127">
        <f>SUM(M21:M46)</f>
        <v>0</v>
      </c>
      <c r="N47" s="127">
        <f>SUM(N21:N46)</f>
        <v>0</v>
      </c>
      <c r="O47" s="127">
        <f>SUM(O21:O46)</f>
        <v>0</v>
      </c>
      <c r="P47" s="128">
        <f>SUM(P21:P46)</f>
        <v>0</v>
      </c>
    </row>
    <row r="48" spans="1:16">
      <c r="A48" s="129"/>
      <c r="C48" s="369" t="s">
        <v>102</v>
      </c>
      <c r="D48" s="370"/>
      <c r="E48" s="370"/>
      <c r="F48" s="370"/>
      <c r="G48" s="370"/>
      <c r="H48" s="370"/>
      <c r="I48" s="370"/>
      <c r="J48" s="370"/>
      <c r="K48" s="186">
        <v>0</v>
      </c>
      <c r="L48" s="130"/>
      <c r="M48" s="130"/>
      <c r="N48" s="120">
        <f>ROUND(N47*K48,2)</f>
        <v>0</v>
      </c>
      <c r="O48" s="130"/>
      <c r="P48" s="131">
        <f>N48</f>
        <v>0</v>
      </c>
    </row>
    <row r="49" spans="1:16" ht="13.5" thickBot="1">
      <c r="A49" s="132"/>
      <c r="B49" s="104"/>
      <c r="C49" s="365" t="s">
        <v>103</v>
      </c>
      <c r="D49" s="365"/>
      <c r="E49" s="365"/>
      <c r="F49" s="365"/>
      <c r="G49" s="365"/>
      <c r="H49" s="365"/>
      <c r="I49" s="365"/>
      <c r="J49" s="365"/>
      <c r="K49" s="365"/>
      <c r="L49" s="133"/>
      <c r="M49" s="133">
        <f>M47+M48</f>
        <v>0</v>
      </c>
      <c r="N49" s="133">
        <f>N47+N48</f>
        <v>0</v>
      </c>
      <c r="O49" s="133">
        <f>O47+O48</f>
        <v>0</v>
      </c>
      <c r="P49" s="134">
        <f>P47+P48</f>
        <v>0</v>
      </c>
    </row>
    <row r="50" spans="1:16">
      <c r="A50" s="52"/>
      <c r="B50" s="52"/>
      <c r="C50" s="253"/>
      <c r="D50" s="253"/>
      <c r="E50" s="253"/>
      <c r="F50" s="253"/>
      <c r="G50" s="253"/>
      <c r="H50" s="253"/>
      <c r="I50" s="253"/>
      <c r="J50" s="253"/>
      <c r="K50" s="253"/>
      <c r="L50" s="255"/>
      <c r="M50" s="255"/>
      <c r="N50" s="255"/>
      <c r="O50" s="255"/>
      <c r="P50" s="255"/>
    </row>
    <row r="51" spans="1:16">
      <c r="A51" s="52"/>
      <c r="B51" s="52"/>
      <c r="C51" s="253"/>
      <c r="D51" s="253"/>
      <c r="E51" s="253"/>
      <c r="F51" s="253"/>
      <c r="G51" s="253"/>
      <c r="H51" s="253"/>
      <c r="I51" s="253"/>
      <c r="J51" s="253"/>
      <c r="K51" s="253"/>
      <c r="L51" s="255"/>
      <c r="M51" s="255"/>
      <c r="N51" s="255"/>
      <c r="O51" s="255"/>
      <c r="P51" s="255"/>
    </row>
    <row r="52" spans="1:16">
      <c r="A52" s="345" t="s">
        <v>263</v>
      </c>
      <c r="B52" s="345"/>
      <c r="C52" s="49"/>
      <c r="D52" s="253"/>
      <c r="E52" s="253"/>
      <c r="F52" s="253"/>
      <c r="G52" s="253"/>
      <c r="H52" s="253"/>
      <c r="I52" s="253"/>
      <c r="J52" s="253"/>
      <c r="K52" s="253"/>
      <c r="L52" s="255"/>
      <c r="M52" s="255"/>
      <c r="N52" s="255"/>
      <c r="O52" s="255"/>
      <c r="P52" s="255"/>
    </row>
    <row r="53" spans="1:16">
      <c r="A53" s="52"/>
      <c r="B53" s="3"/>
      <c r="C53" s="50"/>
      <c r="D53" s="253"/>
      <c r="E53" s="253"/>
      <c r="F53" s="253"/>
      <c r="G53" s="253"/>
      <c r="H53" s="253"/>
      <c r="I53" s="253"/>
      <c r="J53" s="253"/>
      <c r="K53" s="253"/>
      <c r="L53" s="255"/>
      <c r="M53" s="255"/>
      <c r="N53" s="255"/>
      <c r="O53" s="255"/>
      <c r="P53" s="255"/>
    </row>
    <row r="54" spans="1:16">
      <c r="A54" s="345" t="s">
        <v>264</v>
      </c>
      <c r="B54" s="345"/>
      <c r="C54" s="51"/>
      <c r="D54" s="253"/>
      <c r="E54" s="253"/>
      <c r="F54" s="253"/>
      <c r="G54" s="253"/>
      <c r="H54" s="253"/>
      <c r="I54" s="253"/>
      <c r="J54" s="253"/>
      <c r="K54" s="253"/>
      <c r="L54" s="255"/>
      <c r="M54" s="255"/>
      <c r="N54" s="255"/>
      <c r="O54" s="255"/>
      <c r="P54" s="255"/>
    </row>
    <row r="55" spans="1:16">
      <c r="A55" s="52"/>
      <c r="B55" s="3"/>
      <c r="C55" s="50"/>
      <c r="D55" s="253"/>
      <c r="E55" s="253"/>
      <c r="F55" s="253"/>
      <c r="G55" s="253"/>
      <c r="H55" s="253"/>
      <c r="I55" s="253"/>
      <c r="J55" s="253"/>
      <c r="K55" s="253"/>
      <c r="L55" s="255"/>
      <c r="M55" s="255"/>
      <c r="N55" s="255"/>
      <c r="O55" s="255"/>
      <c r="P55" s="255"/>
    </row>
    <row r="56" spans="1:16">
      <c r="A56" s="345" t="s">
        <v>69</v>
      </c>
      <c r="B56" s="345"/>
      <c r="C56" s="3"/>
      <c r="D56" s="253"/>
      <c r="E56" s="253"/>
      <c r="F56" s="253"/>
      <c r="G56" s="253"/>
      <c r="H56" s="253"/>
      <c r="I56" s="253"/>
      <c r="J56" s="253"/>
      <c r="K56" s="253"/>
      <c r="L56" s="255"/>
      <c r="M56" s="255"/>
      <c r="N56" s="255"/>
      <c r="O56" s="255"/>
      <c r="P56" s="255"/>
    </row>
    <row r="57" spans="1:16" s="52" customFormat="1">
      <c r="C57" s="53"/>
      <c r="D57" s="53"/>
      <c r="E57" s="53"/>
      <c r="L57" s="160"/>
      <c r="M57" s="160"/>
      <c r="N57" s="160"/>
      <c r="O57" s="160"/>
      <c r="P57" s="160"/>
    </row>
    <row r="58" spans="1:16" s="52" customFormat="1">
      <c r="C58" s="53"/>
      <c r="D58" s="53"/>
      <c r="E58" s="53"/>
    </row>
    <row r="59" spans="1:16" s="52" customFormat="1">
      <c r="C59" s="53"/>
      <c r="D59" s="53"/>
      <c r="E59" s="53"/>
    </row>
    <row r="60" spans="1:16" s="52" customFormat="1">
      <c r="C60" s="53"/>
      <c r="D60" s="53"/>
      <c r="E60" s="53"/>
    </row>
    <row r="61" spans="1:16" s="52" customFormat="1">
      <c r="C61" s="53"/>
      <c r="D61" s="53"/>
      <c r="E61" s="53"/>
    </row>
    <row r="62" spans="1:16" s="52" customFormat="1">
      <c r="C62" s="53"/>
      <c r="D62" s="53"/>
      <c r="E62" s="161"/>
    </row>
    <row r="63" spans="1:16" s="52" customFormat="1">
      <c r="C63" s="53"/>
      <c r="D63" s="53"/>
      <c r="E63" s="53"/>
    </row>
    <row r="64" spans="1:16" s="52" customFormat="1">
      <c r="C64" s="53"/>
      <c r="D64" s="53"/>
      <c r="E64" s="53"/>
    </row>
    <row r="65" spans="3:5" s="52" customFormat="1">
      <c r="C65" s="53"/>
      <c r="D65" s="53"/>
      <c r="E65" s="53"/>
    </row>
    <row r="66" spans="3:5" s="52" customFormat="1">
      <c r="C66" s="53"/>
      <c r="D66" s="53"/>
      <c r="E66" s="53"/>
    </row>
    <row r="67" spans="3:5" s="52" customFormat="1">
      <c r="C67" s="53"/>
      <c r="D67" s="53"/>
      <c r="E67" s="53"/>
    </row>
    <row r="68" spans="3:5" s="52" customFormat="1">
      <c r="C68" s="53"/>
      <c r="D68" s="53"/>
      <c r="E68" s="53"/>
    </row>
    <row r="69" spans="3:5" s="52" customFormat="1">
      <c r="C69" s="53"/>
      <c r="D69" s="53"/>
      <c r="E69" s="53"/>
    </row>
    <row r="70" spans="3:5" s="52" customFormat="1">
      <c r="C70" s="53"/>
      <c r="D70" s="53"/>
      <c r="E70" s="53"/>
    </row>
    <row r="71" spans="3:5" s="52" customFormat="1">
      <c r="C71" s="53"/>
      <c r="D71" s="53"/>
      <c r="E71" s="53"/>
    </row>
    <row r="72" spans="3:5" s="52" customFormat="1">
      <c r="C72" s="53"/>
      <c r="D72" s="53"/>
      <c r="E72" s="53"/>
    </row>
    <row r="73" spans="3:5" s="52" customFormat="1">
      <c r="C73" s="53"/>
      <c r="D73" s="53"/>
      <c r="E73" s="53"/>
    </row>
    <row r="74" spans="3:5" s="52" customFormat="1">
      <c r="C74" s="53"/>
      <c r="D74" s="53"/>
      <c r="E74" s="53"/>
    </row>
    <row r="75" spans="3:5" s="52" customFormat="1">
      <c r="C75" s="53"/>
      <c r="D75" s="53"/>
      <c r="E75" s="53"/>
    </row>
    <row r="76" spans="3:5" s="52" customFormat="1">
      <c r="C76" s="53"/>
      <c r="D76" s="53"/>
      <c r="E76" s="53"/>
    </row>
    <row r="77" spans="3:5" s="52" customFormat="1">
      <c r="C77" s="53"/>
      <c r="D77" s="53"/>
      <c r="E77" s="53"/>
    </row>
    <row r="78" spans="3:5" s="52" customFormat="1">
      <c r="C78" s="53"/>
      <c r="D78" s="53"/>
      <c r="E78" s="53"/>
    </row>
    <row r="79" spans="3:5" s="52" customFormat="1">
      <c r="C79" s="53"/>
      <c r="D79" s="53"/>
      <c r="E79" s="53"/>
    </row>
    <row r="80" spans="3:5" s="52" customFormat="1">
      <c r="C80" s="53"/>
      <c r="D80" s="53"/>
      <c r="E80" s="53"/>
    </row>
    <row r="81" spans="3:5" s="52" customFormat="1">
      <c r="C81" s="53"/>
      <c r="D81" s="53"/>
      <c r="E81" s="53"/>
    </row>
    <row r="82" spans="3:5" s="52" customFormat="1">
      <c r="C82" s="53"/>
      <c r="D82" s="53"/>
      <c r="E82" s="53"/>
    </row>
    <row r="83" spans="3:5" s="52" customFormat="1">
      <c r="C83" s="53"/>
      <c r="D83" s="53"/>
      <c r="E83" s="53"/>
    </row>
    <row r="84" spans="3:5" s="52" customFormat="1">
      <c r="C84" s="53"/>
      <c r="D84" s="53"/>
      <c r="E84" s="53"/>
    </row>
    <row r="85" spans="3:5" s="52" customFormat="1">
      <c r="C85" s="53"/>
      <c r="D85" s="53"/>
      <c r="E85" s="53"/>
    </row>
    <row r="86" spans="3:5" s="52" customFormat="1">
      <c r="C86" s="53"/>
      <c r="D86" s="53"/>
      <c r="E86" s="53"/>
    </row>
    <row r="87" spans="3:5" s="52" customFormat="1">
      <c r="C87" s="53"/>
      <c r="D87" s="53"/>
      <c r="E87" s="53"/>
    </row>
    <row r="88" spans="3:5" s="52" customFormat="1">
      <c r="C88" s="53"/>
      <c r="D88" s="53"/>
      <c r="E88" s="53"/>
    </row>
    <row r="89" spans="3:5" s="52" customFormat="1">
      <c r="C89" s="53"/>
      <c r="D89" s="53"/>
      <c r="E89" s="53"/>
    </row>
    <row r="90" spans="3:5" s="52" customFormat="1">
      <c r="C90" s="53"/>
      <c r="D90" s="53"/>
      <c r="E90" s="53"/>
    </row>
    <row r="91" spans="3:5" s="52" customFormat="1">
      <c r="C91" s="53"/>
      <c r="D91" s="53"/>
      <c r="E91" s="53"/>
    </row>
    <row r="92" spans="3:5" s="52" customFormat="1">
      <c r="C92" s="53"/>
      <c r="D92" s="53"/>
      <c r="E92" s="53"/>
    </row>
    <row r="93" spans="3:5" s="52" customFormat="1">
      <c r="C93" s="53"/>
      <c r="D93" s="53"/>
      <c r="E93" s="53"/>
    </row>
    <row r="94" spans="3:5" s="52" customFormat="1">
      <c r="C94" s="53"/>
      <c r="D94" s="53"/>
      <c r="E94" s="53"/>
    </row>
    <row r="95" spans="3:5" s="52" customFormat="1">
      <c r="C95" s="53"/>
      <c r="D95" s="53"/>
      <c r="E95" s="53"/>
    </row>
    <row r="96" spans="3:5" s="52" customFormat="1">
      <c r="C96" s="53"/>
      <c r="D96" s="53"/>
      <c r="E96" s="53"/>
    </row>
    <row r="97" spans="3:5" s="52" customFormat="1">
      <c r="C97" s="53"/>
      <c r="D97" s="53"/>
      <c r="E97" s="53"/>
    </row>
    <row r="98" spans="3:5" s="52" customFormat="1">
      <c r="C98" s="53"/>
      <c r="D98" s="53"/>
      <c r="E98" s="53"/>
    </row>
    <row r="99" spans="3:5" s="52" customFormat="1">
      <c r="C99" s="53"/>
      <c r="D99" s="53"/>
      <c r="E99" s="53"/>
    </row>
    <row r="100" spans="3:5" s="52" customFormat="1">
      <c r="C100" s="53"/>
      <c r="D100" s="53"/>
      <c r="E100" s="53"/>
    </row>
    <row r="101" spans="3:5" s="52" customFormat="1">
      <c r="C101" s="53"/>
      <c r="D101" s="53"/>
      <c r="E101" s="53"/>
    </row>
    <row r="102" spans="3:5" s="52" customFormat="1">
      <c r="C102" s="53"/>
      <c r="D102" s="53"/>
      <c r="E102" s="53"/>
    </row>
    <row r="103" spans="3:5" s="52" customFormat="1">
      <c r="C103" s="53"/>
      <c r="D103" s="53"/>
      <c r="E103" s="53"/>
    </row>
    <row r="104" spans="3:5" s="52" customFormat="1">
      <c r="C104" s="53"/>
      <c r="D104" s="53"/>
      <c r="E104" s="53"/>
    </row>
    <row r="105" spans="3:5" s="52" customFormat="1">
      <c r="C105" s="53"/>
      <c r="D105" s="53"/>
      <c r="E105" s="53"/>
    </row>
    <row r="106" spans="3:5" s="52" customFormat="1">
      <c r="C106" s="53"/>
      <c r="D106" s="53"/>
      <c r="E106" s="53"/>
    </row>
    <row r="107" spans="3:5" s="52" customFormat="1">
      <c r="C107" s="53"/>
      <c r="D107" s="53"/>
      <c r="E107" s="53"/>
    </row>
    <row r="108" spans="3:5" s="52" customFormat="1">
      <c r="C108" s="53"/>
      <c r="D108" s="53"/>
      <c r="E108" s="53"/>
    </row>
    <row r="109" spans="3:5" s="52" customFormat="1">
      <c r="C109" s="53"/>
      <c r="D109" s="53"/>
      <c r="E109" s="53"/>
    </row>
    <row r="110" spans="3:5" s="52" customFormat="1">
      <c r="C110" s="53"/>
      <c r="D110" s="53"/>
      <c r="E110" s="53"/>
    </row>
    <row r="111" spans="3:5" s="52" customFormat="1">
      <c r="C111" s="53"/>
      <c r="D111" s="53"/>
      <c r="E111" s="53"/>
    </row>
    <row r="112" spans="3:5" s="52" customFormat="1">
      <c r="C112" s="53"/>
      <c r="D112" s="53"/>
      <c r="E112" s="53"/>
    </row>
    <row r="113" spans="3:5" s="52" customFormat="1">
      <c r="C113" s="53"/>
      <c r="D113" s="53"/>
      <c r="E113" s="53"/>
    </row>
    <row r="114" spans="3:5" s="52" customFormat="1">
      <c r="C114" s="53"/>
      <c r="D114" s="53"/>
      <c r="E114" s="53"/>
    </row>
    <row r="115" spans="3:5" s="52" customFormat="1">
      <c r="C115" s="53"/>
      <c r="D115" s="53"/>
      <c r="E115" s="53"/>
    </row>
    <row r="116" spans="3:5" s="52" customFormat="1">
      <c r="C116" s="53"/>
      <c r="D116" s="53"/>
      <c r="E116" s="53"/>
    </row>
    <row r="117" spans="3:5" s="52" customFormat="1">
      <c r="C117" s="53"/>
      <c r="D117" s="53"/>
      <c r="E117" s="53"/>
    </row>
    <row r="118" spans="3:5" s="52" customFormat="1">
      <c r="C118" s="53"/>
      <c r="D118" s="53"/>
      <c r="E118" s="53"/>
    </row>
    <row r="119" spans="3:5" s="52" customFormat="1">
      <c r="C119" s="53"/>
      <c r="D119" s="53"/>
      <c r="E119" s="53"/>
    </row>
    <row r="120" spans="3:5" s="52" customFormat="1">
      <c r="C120" s="53"/>
      <c r="D120" s="53"/>
      <c r="E120" s="53"/>
    </row>
    <row r="121" spans="3:5" s="52" customFormat="1">
      <c r="C121" s="53"/>
      <c r="D121" s="53"/>
      <c r="E121" s="53"/>
    </row>
    <row r="122" spans="3:5" s="52" customFormat="1">
      <c r="C122" s="53"/>
      <c r="D122" s="53"/>
      <c r="E122" s="53"/>
    </row>
    <row r="123" spans="3:5" s="52" customFormat="1">
      <c r="C123" s="53"/>
      <c r="D123" s="53"/>
      <c r="E123" s="53"/>
    </row>
    <row r="124" spans="3:5" s="52" customFormat="1">
      <c r="C124" s="53"/>
      <c r="D124" s="53"/>
      <c r="E124" s="53"/>
    </row>
    <row r="125" spans="3:5" s="52" customFormat="1">
      <c r="C125" s="53"/>
      <c r="D125" s="53"/>
      <c r="E125" s="53"/>
    </row>
    <row r="126" spans="3:5" s="52" customFormat="1">
      <c r="C126" s="53"/>
      <c r="D126" s="53"/>
      <c r="E126" s="53"/>
    </row>
    <row r="127" spans="3:5" s="52" customFormat="1">
      <c r="C127" s="53"/>
      <c r="D127" s="53"/>
      <c r="E127" s="53"/>
    </row>
    <row r="128" spans="3:5" s="52" customFormat="1">
      <c r="C128" s="53"/>
      <c r="D128" s="53"/>
      <c r="E128" s="53"/>
    </row>
    <row r="129" spans="3:5" s="52" customFormat="1">
      <c r="C129" s="53"/>
      <c r="D129" s="53"/>
      <c r="E129" s="53"/>
    </row>
    <row r="130" spans="3:5" s="52" customFormat="1">
      <c r="C130" s="53"/>
      <c r="D130" s="53"/>
      <c r="E130" s="53"/>
    </row>
    <row r="131" spans="3:5" s="52" customFormat="1">
      <c r="C131" s="53"/>
      <c r="D131" s="53"/>
      <c r="E131" s="53"/>
    </row>
    <row r="132" spans="3:5" s="52" customFormat="1">
      <c r="C132" s="53"/>
      <c r="D132" s="53"/>
      <c r="E132" s="53"/>
    </row>
    <row r="133" spans="3:5" s="52" customFormat="1">
      <c r="C133" s="53"/>
      <c r="D133" s="53"/>
      <c r="E133" s="53"/>
    </row>
    <row r="134" spans="3:5" s="52" customFormat="1">
      <c r="C134" s="53"/>
      <c r="D134" s="53"/>
      <c r="E134" s="53"/>
    </row>
    <row r="135" spans="3:5" s="52" customFormat="1">
      <c r="C135" s="53"/>
      <c r="D135" s="53"/>
      <c r="E135" s="53"/>
    </row>
    <row r="136" spans="3:5" s="52" customFormat="1">
      <c r="C136" s="53"/>
      <c r="D136" s="53"/>
      <c r="E136" s="53"/>
    </row>
    <row r="137" spans="3:5" s="52" customFormat="1">
      <c r="C137" s="53"/>
      <c r="D137" s="53"/>
      <c r="E137" s="53"/>
    </row>
    <row r="138" spans="3:5" s="52" customFormat="1">
      <c r="C138" s="53"/>
      <c r="D138" s="53"/>
      <c r="E138" s="53"/>
    </row>
    <row r="139" spans="3:5" s="52" customFormat="1">
      <c r="C139" s="53"/>
      <c r="D139" s="53"/>
      <c r="E139" s="53"/>
    </row>
    <row r="140" spans="3:5" s="52" customFormat="1">
      <c r="C140" s="53"/>
      <c r="D140" s="53"/>
      <c r="E140" s="53"/>
    </row>
    <row r="141" spans="3:5" s="52" customFormat="1">
      <c r="C141" s="53"/>
      <c r="D141" s="53"/>
      <c r="E141" s="53"/>
    </row>
    <row r="142" spans="3:5" s="52" customFormat="1">
      <c r="C142" s="53"/>
      <c r="D142" s="53"/>
      <c r="E142" s="53"/>
    </row>
    <row r="143" spans="3:5" s="52" customFormat="1">
      <c r="C143" s="53"/>
      <c r="D143" s="53"/>
      <c r="E143" s="53"/>
    </row>
    <row r="144" spans="3:5" s="52" customFormat="1">
      <c r="C144" s="53"/>
      <c r="D144" s="53"/>
      <c r="E144" s="53"/>
    </row>
    <row r="145" spans="3:5" s="52" customFormat="1">
      <c r="C145" s="53"/>
      <c r="D145" s="53"/>
      <c r="E145" s="53"/>
    </row>
    <row r="146" spans="3:5" s="52" customFormat="1">
      <c r="C146" s="53"/>
      <c r="D146" s="53"/>
      <c r="E146" s="53"/>
    </row>
    <row r="147" spans="3:5" s="52" customFormat="1">
      <c r="C147" s="53"/>
      <c r="D147" s="53"/>
      <c r="E147" s="53"/>
    </row>
    <row r="148" spans="3:5" s="52" customFormat="1">
      <c r="C148" s="53"/>
      <c r="D148" s="53"/>
      <c r="E148" s="53"/>
    </row>
    <row r="149" spans="3:5" s="52" customFormat="1">
      <c r="C149" s="53"/>
      <c r="D149" s="53"/>
      <c r="E149" s="53"/>
    </row>
    <row r="150" spans="3:5" s="52" customFormat="1">
      <c r="C150" s="53"/>
      <c r="D150" s="53"/>
      <c r="E150" s="53"/>
    </row>
    <row r="151" spans="3:5" s="52" customFormat="1">
      <c r="C151" s="53"/>
      <c r="D151" s="53"/>
      <c r="E151" s="53"/>
    </row>
    <row r="152" spans="3:5" s="52" customFormat="1">
      <c r="C152" s="53"/>
      <c r="D152" s="53"/>
      <c r="E152" s="53"/>
    </row>
    <row r="153" spans="3:5" s="52" customFormat="1">
      <c r="C153" s="53"/>
      <c r="D153" s="53"/>
      <c r="E153" s="53"/>
    </row>
    <row r="154" spans="3:5" s="52" customFormat="1">
      <c r="C154" s="53"/>
      <c r="D154" s="53"/>
      <c r="E154" s="53"/>
    </row>
    <row r="155" spans="3:5" s="52" customFormat="1">
      <c r="C155" s="53"/>
      <c r="D155" s="53"/>
      <c r="E155" s="53"/>
    </row>
    <row r="156" spans="3:5" s="52" customFormat="1">
      <c r="C156" s="53"/>
      <c r="D156" s="53"/>
      <c r="E156" s="53"/>
    </row>
    <row r="157" spans="3:5" s="52" customFormat="1">
      <c r="C157" s="53"/>
      <c r="D157" s="53"/>
      <c r="E157" s="53"/>
    </row>
    <row r="158" spans="3:5" s="52" customFormat="1">
      <c r="C158" s="53"/>
      <c r="D158" s="53"/>
      <c r="E158" s="53"/>
    </row>
    <row r="159" spans="3:5" s="52" customFormat="1">
      <c r="C159" s="53"/>
      <c r="D159" s="53"/>
      <c r="E159" s="53"/>
    </row>
    <row r="160" spans="3:5" s="52" customFormat="1">
      <c r="C160" s="53"/>
      <c r="D160" s="53"/>
      <c r="E160" s="53"/>
    </row>
    <row r="161" spans="3:5" s="52" customFormat="1">
      <c r="C161" s="53"/>
      <c r="D161" s="53"/>
      <c r="E161" s="53"/>
    </row>
    <row r="162" spans="3:5" s="52" customFormat="1">
      <c r="C162" s="53"/>
      <c r="D162" s="53"/>
      <c r="E162" s="53"/>
    </row>
    <row r="163" spans="3:5" s="52" customFormat="1">
      <c r="C163" s="53"/>
      <c r="D163" s="53"/>
      <c r="E163" s="53"/>
    </row>
    <row r="164" spans="3:5" s="52" customFormat="1">
      <c r="C164" s="53"/>
      <c r="D164" s="53"/>
      <c r="E164" s="53"/>
    </row>
    <row r="165" spans="3:5" s="52" customFormat="1">
      <c r="C165" s="53"/>
      <c r="D165" s="53"/>
      <c r="E165" s="53"/>
    </row>
    <row r="166" spans="3:5" s="52" customFormat="1">
      <c r="C166" s="53"/>
      <c r="D166" s="53"/>
      <c r="E166" s="53"/>
    </row>
    <row r="167" spans="3:5" s="52" customFormat="1">
      <c r="C167" s="53"/>
      <c r="D167" s="53"/>
      <c r="E167" s="53"/>
    </row>
    <row r="168" spans="3:5" s="52" customFormat="1">
      <c r="C168" s="53"/>
      <c r="D168" s="53"/>
      <c r="E168" s="53"/>
    </row>
    <row r="169" spans="3:5" s="52" customFormat="1">
      <c r="C169" s="53"/>
      <c r="D169" s="53"/>
      <c r="E169" s="53"/>
    </row>
    <row r="170" spans="3:5" s="52" customFormat="1">
      <c r="C170" s="53"/>
      <c r="D170" s="53"/>
      <c r="E170" s="53"/>
    </row>
    <row r="171" spans="3:5" s="52" customFormat="1">
      <c r="C171" s="53"/>
      <c r="D171" s="53"/>
      <c r="E171" s="53"/>
    </row>
    <row r="172" spans="3:5" s="52" customFormat="1">
      <c r="C172" s="53"/>
      <c r="D172" s="53"/>
      <c r="E172" s="53"/>
    </row>
    <row r="173" spans="3:5" s="52" customFormat="1">
      <c r="C173" s="53"/>
      <c r="D173" s="53"/>
      <c r="E173" s="53"/>
    </row>
    <row r="174" spans="3:5" s="52" customFormat="1">
      <c r="C174" s="53"/>
      <c r="D174" s="53"/>
      <c r="E174" s="53"/>
    </row>
    <row r="175" spans="3:5" s="52" customFormat="1">
      <c r="C175" s="53"/>
      <c r="D175" s="53"/>
      <c r="E175" s="53"/>
    </row>
    <row r="176" spans="3:5" s="52" customFormat="1">
      <c r="C176" s="53"/>
      <c r="D176" s="53"/>
      <c r="E176" s="53"/>
    </row>
    <row r="177" spans="3:5" s="52" customFormat="1">
      <c r="C177" s="53"/>
      <c r="D177" s="53"/>
      <c r="E177" s="53"/>
    </row>
    <row r="178" spans="3:5" s="52" customFormat="1">
      <c r="C178" s="53"/>
      <c r="D178" s="53"/>
      <c r="E178" s="53"/>
    </row>
    <row r="179" spans="3:5" s="52" customFormat="1">
      <c r="C179" s="53"/>
      <c r="D179" s="53"/>
      <c r="E179" s="53"/>
    </row>
    <row r="180" spans="3:5" s="52" customFormat="1">
      <c r="C180" s="53"/>
      <c r="D180" s="53"/>
      <c r="E180" s="53"/>
    </row>
    <row r="181" spans="3:5" s="52" customFormat="1">
      <c r="C181" s="53"/>
      <c r="D181" s="53"/>
      <c r="E181" s="53"/>
    </row>
    <row r="182" spans="3:5" s="52" customFormat="1">
      <c r="C182" s="53"/>
      <c r="D182" s="53"/>
      <c r="E182" s="53"/>
    </row>
    <row r="183" spans="3:5" s="52" customFormat="1">
      <c r="C183" s="53"/>
      <c r="D183" s="53"/>
      <c r="E183" s="53"/>
    </row>
    <row r="184" spans="3:5" s="52" customFormat="1">
      <c r="C184" s="53"/>
      <c r="D184" s="53"/>
      <c r="E184" s="53"/>
    </row>
    <row r="185" spans="3:5" s="52" customFormat="1">
      <c r="C185" s="53"/>
      <c r="D185" s="53"/>
      <c r="E185" s="53"/>
    </row>
    <row r="186" spans="3:5" s="52" customFormat="1">
      <c r="C186" s="53"/>
      <c r="D186" s="53"/>
      <c r="E186" s="53"/>
    </row>
    <row r="187" spans="3:5" s="52" customFormat="1">
      <c r="C187" s="53"/>
      <c r="D187" s="53"/>
      <c r="E187" s="53"/>
    </row>
    <row r="188" spans="3:5" s="52" customFormat="1">
      <c r="C188" s="53"/>
      <c r="D188" s="53"/>
      <c r="E188" s="53"/>
    </row>
    <row r="189" spans="3:5" s="52" customFormat="1">
      <c r="C189" s="53"/>
      <c r="D189" s="53"/>
      <c r="E189" s="53"/>
    </row>
    <row r="190" spans="3:5" s="52" customFormat="1">
      <c r="C190" s="53"/>
      <c r="D190" s="53"/>
      <c r="E190" s="53"/>
    </row>
    <row r="191" spans="3:5" s="52" customFormat="1">
      <c r="C191" s="53"/>
      <c r="D191" s="53"/>
      <c r="E191" s="53"/>
    </row>
    <row r="192" spans="3:5" s="52" customFormat="1">
      <c r="C192" s="53"/>
      <c r="D192" s="53"/>
      <c r="E192" s="53"/>
    </row>
    <row r="193" spans="3:5" s="52" customFormat="1">
      <c r="C193" s="53"/>
      <c r="D193" s="53"/>
      <c r="E193" s="53"/>
    </row>
    <row r="194" spans="3:5" s="52" customFormat="1">
      <c r="C194" s="53"/>
      <c r="D194" s="53"/>
      <c r="E194" s="53"/>
    </row>
    <row r="195" spans="3:5" s="52" customFormat="1">
      <c r="C195" s="53"/>
      <c r="D195" s="53"/>
      <c r="E195" s="53"/>
    </row>
    <row r="196" spans="3:5" s="52" customFormat="1">
      <c r="C196" s="53"/>
      <c r="D196" s="53"/>
      <c r="E196" s="53"/>
    </row>
    <row r="197" spans="3:5" s="52" customFormat="1">
      <c r="C197" s="53"/>
      <c r="D197" s="53"/>
      <c r="E197" s="53"/>
    </row>
    <row r="198" spans="3:5" s="52" customFormat="1">
      <c r="C198" s="53"/>
      <c r="D198" s="53"/>
      <c r="E198" s="53"/>
    </row>
    <row r="199" spans="3:5" s="52" customFormat="1">
      <c r="C199" s="53"/>
      <c r="D199" s="53"/>
      <c r="E199" s="53"/>
    </row>
    <row r="200" spans="3:5" s="52" customFormat="1">
      <c r="C200" s="53"/>
      <c r="D200" s="53"/>
      <c r="E200" s="53"/>
    </row>
    <row r="201" spans="3:5" s="52" customFormat="1">
      <c r="C201" s="53"/>
      <c r="D201" s="53"/>
      <c r="E201" s="53"/>
    </row>
    <row r="202" spans="3:5" s="52" customFormat="1">
      <c r="C202" s="53"/>
      <c r="D202" s="53"/>
      <c r="E202" s="53"/>
    </row>
    <row r="203" spans="3:5" s="52" customFormat="1">
      <c r="C203" s="53"/>
      <c r="D203" s="53"/>
      <c r="E203" s="53"/>
    </row>
    <row r="204" spans="3:5" s="52" customFormat="1">
      <c r="C204" s="53"/>
      <c r="D204" s="53"/>
      <c r="E204" s="53"/>
    </row>
    <row r="205" spans="3:5" s="52" customFormat="1">
      <c r="C205" s="53"/>
      <c r="D205" s="53"/>
      <c r="E205" s="53"/>
    </row>
    <row r="206" spans="3:5" s="52" customFormat="1">
      <c r="C206" s="53"/>
      <c r="D206" s="53"/>
      <c r="E206" s="53"/>
    </row>
    <row r="207" spans="3:5" s="52" customFormat="1">
      <c r="C207" s="53"/>
      <c r="D207" s="53"/>
      <c r="E207" s="53"/>
    </row>
    <row r="208" spans="3:5" s="52" customFormat="1">
      <c r="C208" s="53"/>
      <c r="D208" s="53"/>
      <c r="E208" s="53"/>
    </row>
    <row r="209" spans="3:5" s="52" customFormat="1">
      <c r="C209" s="53"/>
      <c r="D209" s="53"/>
      <c r="E209" s="53"/>
    </row>
    <row r="210" spans="3:5" s="52" customFormat="1">
      <c r="C210" s="53"/>
      <c r="D210" s="53"/>
      <c r="E210" s="53"/>
    </row>
    <row r="211" spans="3:5" s="52" customFormat="1">
      <c r="C211" s="53"/>
      <c r="D211" s="53"/>
      <c r="E211" s="53"/>
    </row>
    <row r="212" spans="3:5" s="52" customFormat="1">
      <c r="C212" s="53"/>
      <c r="D212" s="53"/>
      <c r="E212" s="53"/>
    </row>
    <row r="213" spans="3:5" s="52" customFormat="1">
      <c r="C213" s="53"/>
      <c r="D213" s="53"/>
      <c r="E213" s="53"/>
    </row>
    <row r="214" spans="3:5" s="52" customFormat="1">
      <c r="C214" s="53"/>
      <c r="D214" s="53"/>
      <c r="E214" s="53"/>
    </row>
    <row r="215" spans="3:5" s="52" customFormat="1">
      <c r="C215" s="53"/>
      <c r="D215" s="53"/>
      <c r="E215" s="53"/>
    </row>
    <row r="216" spans="3:5" s="52" customFormat="1">
      <c r="C216" s="53"/>
      <c r="D216" s="53"/>
      <c r="E216" s="53"/>
    </row>
    <row r="217" spans="3:5" s="52" customFormat="1">
      <c r="C217" s="53"/>
      <c r="D217" s="53"/>
      <c r="E217" s="53"/>
    </row>
    <row r="218" spans="3:5" s="52" customFormat="1">
      <c r="C218" s="53"/>
      <c r="D218" s="53"/>
      <c r="E218" s="53"/>
    </row>
    <row r="219" spans="3:5" s="52" customFormat="1">
      <c r="C219" s="53"/>
      <c r="D219" s="53"/>
      <c r="E219" s="53"/>
    </row>
    <row r="220" spans="3:5" s="52" customFormat="1">
      <c r="C220" s="53"/>
      <c r="D220" s="53"/>
      <c r="E220" s="53"/>
    </row>
    <row r="221" spans="3:5" s="52" customFormat="1">
      <c r="C221" s="53"/>
      <c r="D221" s="53"/>
      <c r="E221" s="53"/>
    </row>
    <row r="222" spans="3:5" s="52" customFormat="1">
      <c r="C222" s="53"/>
      <c r="D222" s="53"/>
      <c r="E222" s="53"/>
    </row>
    <row r="223" spans="3:5" s="52" customFormat="1">
      <c r="C223" s="53"/>
      <c r="D223" s="53"/>
      <c r="E223" s="53"/>
    </row>
    <row r="224" spans="3:5" s="52" customFormat="1">
      <c r="C224" s="53"/>
      <c r="D224" s="53"/>
      <c r="E224" s="53"/>
    </row>
    <row r="225" spans="3:5" s="52" customFormat="1">
      <c r="C225" s="53"/>
      <c r="D225" s="53"/>
      <c r="E225" s="53"/>
    </row>
    <row r="226" spans="3:5" s="52" customFormat="1">
      <c r="C226" s="53"/>
      <c r="D226" s="53"/>
      <c r="E226" s="53"/>
    </row>
    <row r="227" spans="3:5" s="52" customFormat="1">
      <c r="C227" s="53"/>
      <c r="D227" s="53"/>
      <c r="E227" s="53"/>
    </row>
    <row r="228" spans="3:5" s="52" customFormat="1">
      <c r="C228" s="53"/>
      <c r="D228" s="53"/>
      <c r="E228" s="53"/>
    </row>
    <row r="229" spans="3:5" s="52" customFormat="1">
      <c r="C229" s="53"/>
      <c r="D229" s="53"/>
      <c r="E229" s="53"/>
    </row>
    <row r="230" spans="3:5" s="52" customFormat="1">
      <c r="C230" s="53"/>
      <c r="D230" s="53"/>
      <c r="E230" s="53"/>
    </row>
    <row r="231" spans="3:5" s="52" customFormat="1">
      <c r="C231" s="53"/>
      <c r="D231" s="53"/>
      <c r="E231" s="53"/>
    </row>
    <row r="232" spans="3:5" s="52" customFormat="1">
      <c r="C232" s="53"/>
      <c r="D232" s="53"/>
      <c r="E232" s="53"/>
    </row>
    <row r="233" spans="3:5" s="52" customFormat="1">
      <c r="C233" s="53"/>
      <c r="D233" s="53"/>
      <c r="E233" s="53"/>
    </row>
    <row r="234" spans="3:5" s="52" customFormat="1">
      <c r="C234" s="53"/>
      <c r="D234" s="53"/>
      <c r="E234" s="53"/>
    </row>
    <row r="235" spans="3:5" s="52" customFormat="1">
      <c r="C235" s="53"/>
      <c r="D235" s="53"/>
      <c r="E235" s="53"/>
    </row>
    <row r="236" spans="3:5" s="52" customFormat="1">
      <c r="C236" s="53"/>
      <c r="D236" s="53"/>
      <c r="E236" s="53"/>
    </row>
    <row r="237" spans="3:5" s="52" customFormat="1">
      <c r="C237" s="53"/>
      <c r="D237" s="53"/>
      <c r="E237" s="53"/>
    </row>
    <row r="238" spans="3:5" s="52" customFormat="1">
      <c r="C238" s="53"/>
      <c r="D238" s="53"/>
      <c r="E238" s="53"/>
    </row>
    <row r="239" spans="3:5" s="52" customFormat="1">
      <c r="C239" s="53"/>
      <c r="D239" s="53"/>
      <c r="E239" s="53"/>
    </row>
    <row r="240" spans="3:5" s="52" customFormat="1">
      <c r="C240" s="53"/>
      <c r="D240" s="53"/>
      <c r="E240" s="53"/>
    </row>
    <row r="241" spans="3:5" s="52" customFormat="1">
      <c r="C241" s="53"/>
      <c r="D241" s="53"/>
      <c r="E241" s="53"/>
    </row>
    <row r="242" spans="3:5" s="52" customFormat="1">
      <c r="C242" s="53"/>
      <c r="D242" s="53"/>
      <c r="E242" s="53"/>
    </row>
    <row r="243" spans="3:5" s="52" customFormat="1">
      <c r="C243" s="53"/>
      <c r="D243" s="53"/>
      <c r="E243" s="53"/>
    </row>
    <row r="244" spans="3:5" s="52" customFormat="1">
      <c r="C244" s="53"/>
      <c r="D244" s="53"/>
      <c r="E244" s="53"/>
    </row>
    <row r="245" spans="3:5" s="52" customFormat="1">
      <c r="C245" s="53"/>
      <c r="D245" s="53"/>
      <c r="E245" s="53"/>
    </row>
    <row r="246" spans="3:5" s="52" customFormat="1">
      <c r="C246" s="53"/>
      <c r="D246" s="53"/>
      <c r="E246" s="53"/>
    </row>
    <row r="247" spans="3:5" s="52" customFormat="1">
      <c r="C247" s="53"/>
      <c r="D247" s="53"/>
      <c r="E247" s="53"/>
    </row>
    <row r="248" spans="3:5" s="52" customFormat="1">
      <c r="C248" s="53"/>
      <c r="D248" s="53"/>
      <c r="E248" s="53"/>
    </row>
    <row r="249" spans="3:5" s="52" customFormat="1">
      <c r="C249" s="53"/>
      <c r="D249" s="53"/>
      <c r="E249" s="53"/>
    </row>
    <row r="250" spans="3:5" s="52" customFormat="1">
      <c r="C250" s="53"/>
      <c r="D250" s="53"/>
      <c r="E250" s="53"/>
    </row>
    <row r="251" spans="3:5" s="52" customFormat="1">
      <c r="C251" s="53"/>
      <c r="D251" s="53"/>
      <c r="E251" s="53"/>
    </row>
    <row r="252" spans="3:5" s="52" customFormat="1">
      <c r="C252" s="53"/>
      <c r="D252" s="53"/>
      <c r="E252" s="53"/>
    </row>
    <row r="253" spans="3:5" s="52" customFormat="1">
      <c r="C253" s="53"/>
      <c r="D253" s="53"/>
      <c r="E253" s="53"/>
    </row>
    <row r="254" spans="3:5" s="52" customFormat="1">
      <c r="C254" s="53"/>
      <c r="D254" s="53"/>
      <c r="E254" s="53"/>
    </row>
    <row r="255" spans="3:5" s="52" customFormat="1">
      <c r="C255" s="53"/>
      <c r="D255" s="53"/>
      <c r="E255" s="53"/>
    </row>
    <row r="256" spans="3:5" s="52" customFormat="1">
      <c r="C256" s="53"/>
      <c r="D256" s="53"/>
      <c r="E256" s="53"/>
    </row>
    <row r="257" spans="3:5" s="52" customFormat="1">
      <c r="C257" s="53"/>
      <c r="D257" s="53"/>
      <c r="E257" s="53"/>
    </row>
    <row r="258" spans="3:5" s="52" customFormat="1">
      <c r="C258" s="53"/>
      <c r="D258" s="53"/>
      <c r="E258" s="53"/>
    </row>
    <row r="259" spans="3:5" s="52" customFormat="1">
      <c r="C259" s="53"/>
      <c r="D259" s="53"/>
      <c r="E259" s="53"/>
    </row>
    <row r="260" spans="3:5" s="52" customFormat="1">
      <c r="C260" s="53"/>
      <c r="D260" s="53"/>
      <c r="E260" s="53"/>
    </row>
    <row r="261" spans="3:5" s="52" customFormat="1">
      <c r="C261" s="53"/>
      <c r="D261" s="53"/>
      <c r="E261" s="53"/>
    </row>
    <row r="262" spans="3:5" s="52" customFormat="1">
      <c r="C262" s="53"/>
      <c r="D262" s="53"/>
      <c r="E262" s="53"/>
    </row>
    <row r="263" spans="3:5" s="52" customFormat="1">
      <c r="C263" s="53"/>
      <c r="D263" s="53"/>
      <c r="E263" s="53"/>
    </row>
    <row r="264" spans="3:5" s="52" customFormat="1">
      <c r="C264" s="53"/>
      <c r="D264" s="53"/>
      <c r="E264" s="53"/>
    </row>
    <row r="265" spans="3:5" s="52" customFormat="1">
      <c r="C265" s="53"/>
      <c r="D265" s="53"/>
      <c r="E265" s="53"/>
    </row>
    <row r="266" spans="3:5" s="52" customFormat="1">
      <c r="C266" s="53"/>
      <c r="D266" s="53"/>
      <c r="E266" s="53"/>
    </row>
    <row r="267" spans="3:5" s="52" customFormat="1">
      <c r="C267" s="53"/>
      <c r="D267" s="53"/>
      <c r="E267" s="53"/>
    </row>
    <row r="268" spans="3:5" s="52" customFormat="1">
      <c r="C268" s="53"/>
      <c r="D268" s="53"/>
      <c r="E268" s="53"/>
    </row>
    <row r="269" spans="3:5" s="52" customFormat="1">
      <c r="C269" s="53"/>
      <c r="D269" s="53"/>
      <c r="E269" s="53"/>
    </row>
    <row r="270" spans="3:5" s="52" customFormat="1">
      <c r="C270" s="53"/>
      <c r="D270" s="53"/>
      <c r="E270" s="53"/>
    </row>
    <row r="271" spans="3:5" s="52" customFormat="1">
      <c r="C271" s="53"/>
      <c r="D271" s="53"/>
      <c r="E271" s="53"/>
    </row>
    <row r="272" spans="3:5" s="52" customFormat="1">
      <c r="C272" s="53"/>
      <c r="D272" s="53"/>
      <c r="E272" s="53"/>
    </row>
    <row r="273" spans="3:5" s="52" customFormat="1">
      <c r="C273" s="53"/>
      <c r="D273" s="53"/>
      <c r="E273" s="53"/>
    </row>
    <row r="274" spans="3:5" s="52" customFormat="1">
      <c r="C274" s="53"/>
      <c r="D274" s="53"/>
      <c r="E274" s="53"/>
    </row>
    <row r="275" spans="3:5" s="52" customFormat="1">
      <c r="C275" s="53"/>
      <c r="D275" s="53"/>
      <c r="E275" s="53"/>
    </row>
    <row r="276" spans="3:5" s="52" customFormat="1">
      <c r="C276" s="53"/>
      <c r="D276" s="53"/>
      <c r="E276" s="53"/>
    </row>
    <row r="277" spans="3:5" s="52" customFormat="1">
      <c r="C277" s="53"/>
      <c r="D277" s="53"/>
      <c r="E277" s="53"/>
    </row>
    <row r="278" spans="3:5" s="52" customFormat="1">
      <c r="C278" s="53"/>
      <c r="D278" s="53"/>
      <c r="E278" s="53"/>
    </row>
    <row r="279" spans="3:5" s="52" customFormat="1">
      <c r="C279" s="53"/>
      <c r="D279" s="53"/>
      <c r="E279" s="53"/>
    </row>
    <row r="280" spans="3:5" s="52" customFormat="1">
      <c r="C280" s="53"/>
      <c r="D280" s="53"/>
      <c r="E280" s="53"/>
    </row>
    <row r="281" spans="3:5" s="52" customFormat="1">
      <c r="C281" s="53"/>
      <c r="D281" s="53"/>
      <c r="E281" s="53"/>
    </row>
    <row r="282" spans="3:5" s="52" customFormat="1">
      <c r="C282" s="53"/>
      <c r="D282" s="53"/>
      <c r="E282" s="53"/>
    </row>
    <row r="283" spans="3:5" s="52" customFormat="1">
      <c r="C283" s="53"/>
      <c r="D283" s="53"/>
      <c r="E283" s="53"/>
    </row>
    <row r="284" spans="3:5" s="52" customFormat="1">
      <c r="C284" s="53"/>
      <c r="D284" s="53"/>
      <c r="E284" s="53"/>
    </row>
    <row r="285" spans="3:5" s="52" customFormat="1">
      <c r="C285" s="53"/>
      <c r="D285" s="53"/>
      <c r="E285" s="53"/>
    </row>
    <row r="286" spans="3:5" s="52" customFormat="1">
      <c r="C286" s="53"/>
      <c r="D286" s="53"/>
      <c r="E286" s="53"/>
    </row>
    <row r="287" spans="3:5" s="52" customFormat="1">
      <c r="C287" s="53"/>
      <c r="D287" s="53"/>
      <c r="E287" s="53"/>
    </row>
    <row r="288" spans="3:5" s="52" customFormat="1">
      <c r="C288" s="53"/>
      <c r="D288" s="53"/>
      <c r="E288" s="53"/>
    </row>
    <row r="289" spans="3:5" s="52" customFormat="1">
      <c r="C289" s="53"/>
      <c r="D289" s="53"/>
      <c r="E289" s="53"/>
    </row>
    <row r="290" spans="3:5" s="52" customFormat="1">
      <c r="C290" s="53"/>
      <c r="D290" s="53"/>
      <c r="E290" s="53"/>
    </row>
    <row r="291" spans="3:5" s="52" customFormat="1">
      <c r="C291" s="53"/>
      <c r="D291" s="53"/>
      <c r="E291" s="53"/>
    </row>
    <row r="292" spans="3:5" s="52" customFormat="1">
      <c r="C292" s="53"/>
      <c r="D292" s="53"/>
      <c r="E292" s="53"/>
    </row>
    <row r="293" spans="3:5" s="52" customFormat="1">
      <c r="C293" s="53"/>
      <c r="D293" s="53"/>
      <c r="E293" s="53"/>
    </row>
    <row r="294" spans="3:5" s="52" customFormat="1">
      <c r="C294" s="53"/>
      <c r="D294" s="53"/>
      <c r="E294" s="53"/>
    </row>
    <row r="295" spans="3:5" s="52" customFormat="1">
      <c r="C295" s="53"/>
      <c r="D295" s="53"/>
      <c r="E295" s="53"/>
    </row>
    <row r="296" spans="3:5" s="52" customFormat="1">
      <c r="C296" s="53"/>
      <c r="D296" s="53"/>
      <c r="E296" s="53"/>
    </row>
    <row r="297" spans="3:5" s="52" customFormat="1">
      <c r="C297" s="53"/>
      <c r="D297" s="53"/>
      <c r="E297" s="53"/>
    </row>
    <row r="298" spans="3:5" s="52" customFormat="1">
      <c r="C298" s="53"/>
      <c r="D298" s="53"/>
      <c r="E298" s="53"/>
    </row>
    <row r="299" spans="3:5" s="52" customFormat="1">
      <c r="C299" s="53"/>
      <c r="D299" s="53"/>
      <c r="E299" s="53"/>
    </row>
    <row r="300" spans="3:5" s="52" customFormat="1">
      <c r="C300" s="53"/>
      <c r="D300" s="53"/>
      <c r="E300" s="53"/>
    </row>
    <row r="301" spans="3:5" s="52" customFormat="1">
      <c r="C301" s="53"/>
      <c r="D301" s="53"/>
      <c r="E301" s="53"/>
    </row>
    <row r="302" spans="3:5" s="52" customFormat="1">
      <c r="C302" s="53"/>
      <c r="D302" s="53"/>
      <c r="E302" s="53"/>
    </row>
    <row r="303" spans="3:5" s="52" customFormat="1">
      <c r="C303" s="53"/>
      <c r="D303" s="53"/>
      <c r="E303" s="53"/>
    </row>
    <row r="304" spans="3:5" s="52" customFormat="1">
      <c r="C304" s="53"/>
      <c r="D304" s="53"/>
      <c r="E304" s="53"/>
    </row>
    <row r="305" spans="3:5" s="52" customFormat="1">
      <c r="C305" s="53"/>
      <c r="D305" s="53"/>
      <c r="E305" s="53"/>
    </row>
    <row r="306" spans="3:5" s="52" customFormat="1">
      <c r="C306" s="53"/>
      <c r="D306" s="53"/>
      <c r="E306" s="53"/>
    </row>
    <row r="307" spans="3:5" s="52" customFormat="1">
      <c r="C307" s="53"/>
      <c r="D307" s="53"/>
      <c r="E307" s="53"/>
    </row>
    <row r="308" spans="3:5" s="52" customFormat="1">
      <c r="C308" s="53"/>
      <c r="D308" s="53"/>
      <c r="E308" s="53"/>
    </row>
    <row r="309" spans="3:5" s="52" customFormat="1">
      <c r="C309" s="53"/>
      <c r="D309" s="53"/>
      <c r="E309" s="53"/>
    </row>
    <row r="310" spans="3:5" s="52" customFormat="1">
      <c r="C310" s="53"/>
      <c r="D310" s="53"/>
      <c r="E310" s="53"/>
    </row>
    <row r="311" spans="3:5" s="52" customFormat="1">
      <c r="C311" s="53"/>
      <c r="D311" s="53"/>
      <c r="E311" s="53"/>
    </row>
    <row r="312" spans="3:5" s="52" customFormat="1">
      <c r="C312" s="53"/>
      <c r="D312" s="53"/>
      <c r="E312" s="53"/>
    </row>
    <row r="313" spans="3:5" s="52" customFormat="1">
      <c r="C313" s="53"/>
      <c r="D313" s="53"/>
      <c r="E313" s="53"/>
    </row>
    <row r="314" spans="3:5" s="52" customFormat="1">
      <c r="C314" s="53"/>
      <c r="D314" s="53"/>
      <c r="E314" s="53"/>
    </row>
    <row r="315" spans="3:5" s="52" customFormat="1">
      <c r="C315" s="53"/>
      <c r="D315" s="53"/>
      <c r="E315" s="53"/>
    </row>
    <row r="316" spans="3:5" s="52" customFormat="1">
      <c r="C316" s="53"/>
      <c r="D316" s="53"/>
      <c r="E316" s="53"/>
    </row>
    <row r="317" spans="3:5" s="52" customFormat="1">
      <c r="C317" s="53"/>
      <c r="D317" s="53"/>
      <c r="E317" s="53"/>
    </row>
    <row r="318" spans="3:5" s="52" customFormat="1">
      <c r="C318" s="53"/>
      <c r="D318" s="53"/>
      <c r="E318" s="53"/>
    </row>
    <row r="319" spans="3:5" s="52" customFormat="1">
      <c r="C319" s="53"/>
      <c r="D319" s="53"/>
      <c r="E319" s="53"/>
    </row>
    <row r="320" spans="3:5" s="52" customFormat="1">
      <c r="C320" s="53"/>
      <c r="D320" s="53"/>
      <c r="E320" s="53"/>
    </row>
    <row r="321" spans="3:5" s="52" customFormat="1">
      <c r="C321" s="53"/>
      <c r="D321" s="53"/>
      <c r="E321" s="53"/>
    </row>
    <row r="322" spans="3:5" s="52" customFormat="1">
      <c r="C322" s="53"/>
      <c r="D322" s="53"/>
      <c r="E322" s="53"/>
    </row>
    <row r="323" spans="3:5" s="52" customFormat="1">
      <c r="C323" s="53"/>
      <c r="D323" s="53"/>
      <c r="E323" s="53"/>
    </row>
    <row r="324" spans="3:5" s="52" customFormat="1">
      <c r="C324" s="53"/>
      <c r="D324" s="53"/>
      <c r="E324" s="53"/>
    </row>
    <row r="325" spans="3:5" s="52" customFormat="1">
      <c r="C325" s="53"/>
      <c r="D325" s="53"/>
      <c r="E325" s="53"/>
    </row>
    <row r="326" spans="3:5" s="52" customFormat="1">
      <c r="C326" s="53"/>
      <c r="D326" s="53"/>
      <c r="E326" s="53"/>
    </row>
    <row r="327" spans="3:5" s="52" customFormat="1">
      <c r="C327" s="53"/>
      <c r="D327" s="53"/>
      <c r="E327" s="53"/>
    </row>
    <row r="328" spans="3:5" s="52" customFormat="1">
      <c r="C328" s="53"/>
      <c r="D328" s="53"/>
      <c r="E328" s="53"/>
    </row>
    <row r="329" spans="3:5" s="52" customFormat="1">
      <c r="C329" s="53"/>
      <c r="D329" s="53"/>
      <c r="E329" s="53"/>
    </row>
    <row r="330" spans="3:5" s="52" customFormat="1">
      <c r="C330" s="53"/>
      <c r="D330" s="53"/>
      <c r="E330" s="53"/>
    </row>
    <row r="331" spans="3:5" s="52" customFormat="1">
      <c r="C331" s="53"/>
      <c r="D331" s="53"/>
      <c r="E331" s="53"/>
    </row>
    <row r="332" spans="3:5" s="52" customFormat="1">
      <c r="C332" s="53"/>
      <c r="D332" s="53"/>
      <c r="E332" s="53"/>
    </row>
    <row r="333" spans="3:5" s="52" customFormat="1">
      <c r="C333" s="53"/>
      <c r="D333" s="53"/>
      <c r="E333" s="53"/>
    </row>
    <row r="334" spans="3:5" s="52" customFormat="1">
      <c r="C334" s="53"/>
      <c r="D334" s="53"/>
      <c r="E334" s="53"/>
    </row>
    <row r="335" spans="3:5" s="52" customFormat="1">
      <c r="C335" s="53"/>
      <c r="D335" s="53"/>
      <c r="E335" s="53"/>
    </row>
  </sheetData>
  <mergeCells count="35">
    <mergeCell ref="A52:B52"/>
    <mergeCell ref="A54:B54"/>
    <mergeCell ref="A56:B56"/>
    <mergeCell ref="L1:P1"/>
    <mergeCell ref="D2:H2"/>
    <mergeCell ref="C3:N3"/>
    <mergeCell ref="C4:N4"/>
    <mergeCell ref="A6:B6"/>
    <mergeCell ref="C6:N6"/>
    <mergeCell ref="A13:G13"/>
    <mergeCell ref="K13:M13"/>
    <mergeCell ref="N13:O13"/>
    <mergeCell ref="A7:B7"/>
    <mergeCell ref="C7:N7"/>
    <mergeCell ref="A8:B8"/>
    <mergeCell ref="C8:N8"/>
    <mergeCell ref="A9:B9"/>
    <mergeCell ref="C9:N9"/>
    <mergeCell ref="A10:B10"/>
    <mergeCell ref="C10:N10"/>
    <mergeCell ref="A11:B11"/>
    <mergeCell ref="C11:N11"/>
    <mergeCell ref="C12:N12"/>
    <mergeCell ref="A17:A18"/>
    <mergeCell ref="B17:B18"/>
    <mergeCell ref="C17:C18"/>
    <mergeCell ref="D17:D18"/>
    <mergeCell ref="E17:E18"/>
    <mergeCell ref="C47:K47"/>
    <mergeCell ref="C49:K49"/>
    <mergeCell ref="I15:K15"/>
    <mergeCell ref="O15:P15"/>
    <mergeCell ref="F17:K17"/>
    <mergeCell ref="L17:P17"/>
    <mergeCell ref="C48:J48"/>
  </mergeCells>
  <pageMargins left="0.48" right="0.43307086614173229" top="0.74803149606299213" bottom="0.6692913385826772" header="0.51181102362204722" footer="0.43307086614173229"/>
  <pageSetup paperSize="9" scale="86" orientation="landscape" r:id="rId1"/>
  <headerFooter alignWithMargins="0">
    <oddFooter>&amp;R&amp;P lapa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Q332"/>
  <sheetViews>
    <sheetView topLeftCell="A40" zoomScale="80" zoomScaleNormal="80" zoomScaleSheetLayoutView="85" workbookViewId="0">
      <selection activeCell="G55" sqref="G55"/>
    </sheetView>
  </sheetViews>
  <sheetFormatPr defaultColWidth="9.140625" defaultRowHeight="12.75"/>
  <cols>
    <col min="1" max="1" width="4.140625" style="60" customWidth="1"/>
    <col min="2" max="2" width="15.28515625" style="100" customWidth="1"/>
    <col min="3" max="3" width="36.28515625" style="107" customWidth="1"/>
    <col min="4" max="4" width="10.7109375" style="107" customWidth="1"/>
    <col min="5" max="5" width="6.7109375" style="107" customWidth="1"/>
    <col min="6" max="6" width="7.85546875" style="107" customWidth="1"/>
    <col min="7" max="7" width="8.140625" style="100" customWidth="1"/>
    <col min="8" max="8" width="10.5703125" style="60" customWidth="1"/>
    <col min="9" max="9" width="8.140625" style="60" customWidth="1"/>
    <col min="10" max="10" width="6.7109375" style="60" customWidth="1"/>
    <col min="11" max="11" width="5.7109375" style="60" customWidth="1"/>
    <col min="12" max="12" width="7" style="60" customWidth="1"/>
    <col min="13" max="14" width="8.42578125" style="60" customWidth="1"/>
    <col min="15" max="15" width="9.5703125" style="60" customWidth="1"/>
    <col min="16" max="16" width="8.42578125" style="60" customWidth="1"/>
    <col min="17" max="17" width="9.42578125" style="60" customWidth="1"/>
    <col min="18" max="16384" width="9.140625" style="60"/>
  </cols>
  <sheetData>
    <row r="1" spans="1:17" s="52" customFormat="1" ht="10.5" customHeight="1">
      <c r="C1" s="53"/>
      <c r="D1" s="53"/>
      <c r="E1" s="53"/>
      <c r="F1" s="53"/>
      <c r="M1" s="350" t="s">
        <v>82</v>
      </c>
      <c r="N1" s="350"/>
      <c r="O1" s="350"/>
      <c r="P1" s="350"/>
      <c r="Q1" s="350"/>
    </row>
    <row r="2" spans="1:17" s="52" customFormat="1">
      <c r="C2" s="53"/>
      <c r="D2" s="359" t="s">
        <v>83</v>
      </c>
      <c r="E2" s="359"/>
      <c r="F2" s="359"/>
      <c r="G2" s="359"/>
      <c r="H2" s="359"/>
      <c r="I2" s="359"/>
      <c r="J2" s="54" t="s">
        <v>62</v>
      </c>
    </row>
    <row r="3" spans="1:17" s="52" customFormat="1">
      <c r="C3" s="360" t="str">
        <f>KOPS!D26</f>
        <v>ELEKTRISKO SAKARU SISTĒMAS</v>
      </c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7" s="52" customFormat="1">
      <c r="C4" s="357" t="s">
        <v>36</v>
      </c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</row>
    <row r="5" spans="1:17" s="52" customFormat="1" ht="12.75" customHeight="1"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7" s="52" customFormat="1">
      <c r="A6" s="377" t="s">
        <v>38</v>
      </c>
      <c r="B6" s="377"/>
      <c r="C6" s="358" t="str">
        <f>BS!D6</f>
        <v>JAUNMĀRUPES PAMATSKOLAS BASEINA JUMTA PĀRBŪVE</v>
      </c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</row>
    <row r="7" spans="1:17" s="52" customFormat="1">
      <c r="A7" s="377" t="s">
        <v>37</v>
      </c>
      <c r="B7" s="377"/>
      <c r="C7" s="358" t="str">
        <f>BS!D7</f>
        <v>JAUNMĀRUPES PAMATSKOLAS BASEINA JUMTA PĀRBŪVE</v>
      </c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</row>
    <row r="8" spans="1:17" s="52" customFormat="1">
      <c r="A8" s="377" t="s">
        <v>39</v>
      </c>
      <c r="B8" s="377"/>
      <c r="C8" s="358" t="str">
        <f>BS!D8</f>
        <v>MĀRUPES NOVADS, MĀRUPE, MAZCENU ALEJA 4A</v>
      </c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</row>
    <row r="9" spans="1:17" s="52" customFormat="1">
      <c r="A9" s="377" t="s">
        <v>40</v>
      </c>
      <c r="B9" s="377"/>
      <c r="C9" s="358" t="str">
        <f>BS!D9</f>
        <v>MĀRUPES NOVADA DOME</v>
      </c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</row>
    <row r="10" spans="1:17" s="52" customFormat="1">
      <c r="A10" s="377" t="s">
        <v>41</v>
      </c>
      <c r="B10" s="377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</row>
    <row r="11" spans="1:17" s="52" customFormat="1">
      <c r="A11" s="377" t="s">
        <v>42</v>
      </c>
      <c r="B11" s="377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8"/>
    </row>
    <row r="12" spans="1:17" s="52" customFormat="1">
      <c r="A12" s="56"/>
      <c r="B12" s="56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8"/>
    </row>
    <row r="13" spans="1:17" s="52" customFormat="1">
      <c r="A13" s="367" t="str">
        <f>BS!A13</f>
        <v>Tāme sastādīta 2017. gada tirgus cenās.</v>
      </c>
      <c r="B13" s="367"/>
      <c r="C13" s="367"/>
      <c r="D13" s="367"/>
      <c r="E13" s="367"/>
      <c r="F13" s="367"/>
      <c r="G13" s="367"/>
      <c r="H13" s="367"/>
      <c r="I13" s="57"/>
      <c r="J13" s="57"/>
      <c r="K13" s="57"/>
      <c r="L13" s="358" t="s">
        <v>84</v>
      </c>
      <c r="M13" s="358"/>
      <c r="N13" s="358"/>
      <c r="O13" s="368">
        <f>Q46</f>
        <v>0</v>
      </c>
      <c r="P13" s="358"/>
      <c r="Q13" s="58" t="s">
        <v>85</v>
      </c>
    </row>
    <row r="14" spans="1:17" s="52" customFormat="1">
      <c r="A14" s="56"/>
      <c r="B14" s="56"/>
      <c r="C14" s="56"/>
      <c r="D14" s="56"/>
      <c r="E14" s="56"/>
      <c r="F14" s="56"/>
      <c r="G14" s="56"/>
      <c r="H14" s="56"/>
      <c r="I14" s="57"/>
      <c r="J14" s="57"/>
      <c r="K14" s="57"/>
      <c r="L14" s="57"/>
      <c r="M14" s="57"/>
      <c r="N14" s="57"/>
      <c r="O14" s="59"/>
      <c r="P14" s="57"/>
      <c r="Q14" s="58"/>
    </row>
    <row r="15" spans="1:17">
      <c r="B15" s="60"/>
      <c r="C15" s="60"/>
      <c r="D15" s="60"/>
      <c r="E15" s="60"/>
      <c r="F15" s="60"/>
      <c r="G15" s="60"/>
      <c r="J15" s="366" t="s">
        <v>86</v>
      </c>
      <c r="K15" s="366"/>
      <c r="L15" s="366"/>
      <c r="M15" s="63" t="str">
        <f>BS!L15</f>
        <v xml:space="preserve">2017.gada </v>
      </c>
      <c r="N15" s="62"/>
      <c r="O15" s="62"/>
      <c r="P15" s="351"/>
      <c r="Q15" s="351"/>
    </row>
    <row r="16" spans="1:17" ht="13.5" thickBot="1">
      <c r="B16" s="60"/>
      <c r="C16" s="60"/>
      <c r="D16" s="60"/>
      <c r="E16" s="60"/>
      <c r="F16" s="60"/>
      <c r="G16" s="60"/>
      <c r="J16" s="64"/>
      <c r="K16" s="64"/>
      <c r="L16" s="64"/>
      <c r="M16" s="62"/>
      <c r="N16" s="62"/>
      <c r="O16" s="62"/>
      <c r="P16" s="63"/>
      <c r="Q16" s="63"/>
    </row>
    <row r="17" spans="1:17" s="65" customFormat="1" ht="13.5" thickBot="1">
      <c r="A17" s="353" t="s">
        <v>44</v>
      </c>
      <c r="B17" s="353" t="s">
        <v>87</v>
      </c>
      <c r="C17" s="355" t="s">
        <v>88</v>
      </c>
      <c r="D17" s="353" t="s">
        <v>152</v>
      </c>
      <c r="E17" s="353" t="s">
        <v>89</v>
      </c>
      <c r="F17" s="353" t="s">
        <v>90</v>
      </c>
      <c r="G17" s="352" t="s">
        <v>91</v>
      </c>
      <c r="H17" s="352"/>
      <c r="I17" s="352"/>
      <c r="J17" s="352"/>
      <c r="K17" s="352"/>
      <c r="L17" s="352"/>
      <c r="M17" s="352" t="s">
        <v>92</v>
      </c>
      <c r="N17" s="352"/>
      <c r="O17" s="352"/>
      <c r="P17" s="352"/>
      <c r="Q17" s="352"/>
    </row>
    <row r="18" spans="1:17" s="65" customFormat="1" ht="57" customHeight="1" thickBot="1">
      <c r="A18" s="354"/>
      <c r="B18" s="354"/>
      <c r="C18" s="356"/>
      <c r="D18" s="354"/>
      <c r="E18" s="354"/>
      <c r="F18" s="354"/>
      <c r="G18" s="66" t="s">
        <v>93</v>
      </c>
      <c r="H18" s="67" t="s">
        <v>94</v>
      </c>
      <c r="I18" s="67" t="s">
        <v>51</v>
      </c>
      <c r="J18" s="67" t="s">
        <v>52</v>
      </c>
      <c r="K18" s="67" t="s">
        <v>53</v>
      </c>
      <c r="L18" s="66" t="s">
        <v>95</v>
      </c>
      <c r="M18" s="67" t="s">
        <v>96</v>
      </c>
      <c r="N18" s="67" t="s">
        <v>51</v>
      </c>
      <c r="O18" s="67" t="s">
        <v>52</v>
      </c>
      <c r="P18" s="67" t="s">
        <v>53</v>
      </c>
      <c r="Q18" s="67" t="s">
        <v>97</v>
      </c>
    </row>
    <row r="19" spans="1:17" s="65" customFormat="1" ht="13.5" thickBot="1">
      <c r="A19" s="68" t="s">
        <v>98</v>
      </c>
      <c r="B19" s="69" t="s">
        <v>99</v>
      </c>
      <c r="C19" s="70">
        <v>3</v>
      </c>
      <c r="D19" s="71">
        <v>4</v>
      </c>
      <c r="E19" s="71">
        <v>5</v>
      </c>
      <c r="F19" s="70">
        <v>6</v>
      </c>
      <c r="G19" s="71">
        <v>7</v>
      </c>
      <c r="H19" s="70">
        <v>8</v>
      </c>
      <c r="I19" s="70">
        <v>9</v>
      </c>
      <c r="J19" s="71">
        <v>10</v>
      </c>
      <c r="K19" s="71">
        <v>11</v>
      </c>
      <c r="L19" s="70">
        <v>12</v>
      </c>
      <c r="M19" s="70">
        <v>13</v>
      </c>
      <c r="N19" s="70">
        <v>14</v>
      </c>
      <c r="O19" s="71">
        <v>15</v>
      </c>
      <c r="P19" s="71">
        <v>16</v>
      </c>
      <c r="Q19" s="72">
        <v>17</v>
      </c>
    </row>
    <row r="20" spans="1:17" ht="22.5" customHeight="1">
      <c r="A20" s="109"/>
      <c r="B20" s="110"/>
      <c r="C20" s="111" t="str">
        <f>C3</f>
        <v>ELEKTRISKO SAKARU SISTĒMAS</v>
      </c>
      <c r="D20" s="143"/>
      <c r="E20" s="143"/>
      <c r="F20" s="144"/>
      <c r="G20" s="143"/>
      <c r="H20" s="143"/>
      <c r="I20" s="114"/>
      <c r="J20" s="114"/>
      <c r="K20" s="114"/>
      <c r="L20" s="114"/>
      <c r="M20" s="145"/>
      <c r="N20" s="145"/>
      <c r="O20" s="145"/>
      <c r="P20" s="145"/>
      <c r="Q20" s="146"/>
    </row>
    <row r="21" spans="1:17" s="155" customFormat="1" ht="24" customHeight="1">
      <c r="A21" s="147"/>
      <c r="B21" s="148"/>
      <c r="C21" s="162" t="s">
        <v>153</v>
      </c>
      <c r="D21" s="149"/>
      <c r="E21" s="149"/>
      <c r="F21" s="150"/>
      <c r="G21" s="151"/>
      <c r="H21" s="151"/>
      <c r="I21" s="151"/>
      <c r="J21" s="151"/>
      <c r="K21" s="151"/>
      <c r="L21" s="152"/>
      <c r="M21" s="153"/>
      <c r="N21" s="153"/>
      <c r="O21" s="153"/>
      <c r="P21" s="153"/>
      <c r="Q21" s="154"/>
    </row>
    <row r="22" spans="1:17" s="155" customFormat="1" ht="29.25" customHeight="1">
      <c r="A22" s="147">
        <v>1</v>
      </c>
      <c r="B22" s="148"/>
      <c r="C22" s="163" t="s">
        <v>154</v>
      </c>
      <c r="D22" s="149" t="s">
        <v>155</v>
      </c>
      <c r="E22" s="149" t="s">
        <v>112</v>
      </c>
      <c r="F22" s="150">
        <v>1</v>
      </c>
      <c r="G22" s="151"/>
      <c r="H22" s="79"/>
      <c r="I22" s="151"/>
      <c r="J22" s="151"/>
      <c r="K22" s="151"/>
      <c r="L22" s="152"/>
      <c r="M22" s="153"/>
      <c r="N22" s="153"/>
      <c r="O22" s="153"/>
      <c r="P22" s="153"/>
      <c r="Q22" s="154"/>
    </row>
    <row r="23" spans="1:17" s="155" customFormat="1" ht="17.25" customHeight="1">
      <c r="A23" s="147">
        <v>2</v>
      </c>
      <c r="B23" s="148"/>
      <c r="C23" s="163" t="s">
        <v>156</v>
      </c>
      <c r="D23" s="149" t="s">
        <v>157</v>
      </c>
      <c r="E23" s="149" t="s">
        <v>112</v>
      </c>
      <c r="F23" s="150">
        <v>12</v>
      </c>
      <c r="G23" s="151"/>
      <c r="H23" s="79"/>
      <c r="I23" s="151"/>
      <c r="J23" s="151"/>
      <c r="K23" s="151"/>
      <c r="L23" s="152"/>
      <c r="M23" s="153"/>
      <c r="N23" s="153"/>
      <c r="O23" s="153"/>
      <c r="P23" s="153"/>
      <c r="Q23" s="154"/>
    </row>
    <row r="24" spans="1:17" s="155" customFormat="1">
      <c r="A24" s="147">
        <v>3</v>
      </c>
      <c r="B24" s="148"/>
      <c r="C24" s="163" t="s">
        <v>158</v>
      </c>
      <c r="D24" s="149" t="s">
        <v>159</v>
      </c>
      <c r="E24" s="149" t="s">
        <v>112</v>
      </c>
      <c r="F24" s="150">
        <v>12</v>
      </c>
      <c r="G24" s="151"/>
      <c r="H24" s="79"/>
      <c r="I24" s="151"/>
      <c r="J24" s="151"/>
      <c r="K24" s="151"/>
      <c r="L24" s="152"/>
      <c r="M24" s="153"/>
      <c r="N24" s="153"/>
      <c r="O24" s="153"/>
      <c r="P24" s="153"/>
      <c r="Q24" s="154"/>
    </row>
    <row r="25" spans="1:17" s="155" customFormat="1">
      <c r="A25" s="147">
        <v>4</v>
      </c>
      <c r="B25" s="148"/>
      <c r="C25" s="163" t="s">
        <v>160</v>
      </c>
      <c r="D25" s="149" t="s">
        <v>161</v>
      </c>
      <c r="E25" s="149" t="s">
        <v>112</v>
      </c>
      <c r="F25" s="150">
        <v>12</v>
      </c>
      <c r="G25" s="151"/>
      <c r="H25" s="79"/>
      <c r="I25" s="151"/>
      <c r="J25" s="151"/>
      <c r="K25" s="151"/>
      <c r="L25" s="152"/>
      <c r="M25" s="153"/>
      <c r="N25" s="153"/>
      <c r="O25" s="153"/>
      <c r="P25" s="153"/>
      <c r="Q25" s="154"/>
    </row>
    <row r="26" spans="1:17" s="155" customFormat="1" ht="27.75" customHeight="1">
      <c r="A26" s="147">
        <v>5</v>
      </c>
      <c r="B26" s="148"/>
      <c r="C26" s="163" t="s">
        <v>255</v>
      </c>
      <c r="D26" s="149" t="s">
        <v>162</v>
      </c>
      <c r="E26" s="149" t="s">
        <v>112</v>
      </c>
      <c r="F26" s="150">
        <v>1</v>
      </c>
      <c r="G26" s="151"/>
      <c r="H26" s="79"/>
      <c r="I26" s="151"/>
      <c r="J26" s="151"/>
      <c r="K26" s="151"/>
      <c r="L26" s="152"/>
      <c r="M26" s="153"/>
      <c r="N26" s="153"/>
      <c r="O26" s="153"/>
      <c r="P26" s="153"/>
      <c r="Q26" s="154"/>
    </row>
    <row r="27" spans="1:17" s="155" customFormat="1">
      <c r="A27" s="147">
        <v>7</v>
      </c>
      <c r="B27" s="148"/>
      <c r="C27" s="163" t="s">
        <v>163</v>
      </c>
      <c r="D27" s="149" t="s">
        <v>164</v>
      </c>
      <c r="E27" s="149" t="s">
        <v>112</v>
      </c>
      <c r="F27" s="150">
        <v>2</v>
      </c>
      <c r="G27" s="151"/>
      <c r="H27" s="79"/>
      <c r="I27" s="151"/>
      <c r="J27" s="151"/>
      <c r="K27" s="151"/>
      <c r="L27" s="152"/>
      <c r="M27" s="153"/>
      <c r="N27" s="153"/>
      <c r="O27" s="153"/>
      <c r="P27" s="153"/>
      <c r="Q27" s="154"/>
    </row>
    <row r="28" spans="1:17" s="155" customFormat="1" ht="15" customHeight="1">
      <c r="A28" s="147">
        <v>8</v>
      </c>
      <c r="B28" s="148"/>
      <c r="C28" s="163" t="s">
        <v>165</v>
      </c>
      <c r="D28" s="149" t="s">
        <v>166</v>
      </c>
      <c r="E28" s="149" t="s">
        <v>13</v>
      </c>
      <c r="F28" s="150">
        <v>200</v>
      </c>
      <c r="G28" s="151"/>
      <c r="H28" s="79"/>
      <c r="I28" s="151"/>
      <c r="J28" s="151"/>
      <c r="K28" s="151"/>
      <c r="L28" s="152"/>
      <c r="M28" s="153"/>
      <c r="N28" s="153"/>
      <c r="O28" s="153"/>
      <c r="P28" s="153"/>
      <c r="Q28" s="154"/>
    </row>
    <row r="29" spans="1:17" s="155" customFormat="1" ht="15" customHeight="1">
      <c r="A29" s="147">
        <v>9</v>
      </c>
      <c r="B29" s="148"/>
      <c r="C29" s="163" t="s">
        <v>167</v>
      </c>
      <c r="D29" s="149" t="s">
        <v>166</v>
      </c>
      <c r="E29" s="149" t="s">
        <v>13</v>
      </c>
      <c r="F29" s="150">
        <v>120</v>
      </c>
      <c r="G29" s="151"/>
      <c r="H29" s="79"/>
      <c r="I29" s="151"/>
      <c r="J29" s="151"/>
      <c r="K29" s="151"/>
      <c r="L29" s="152"/>
      <c r="M29" s="153"/>
      <c r="N29" s="153"/>
      <c r="O29" s="153"/>
      <c r="P29" s="153"/>
      <c r="Q29" s="154"/>
    </row>
    <row r="30" spans="1:17" s="155" customFormat="1">
      <c r="A30" s="147">
        <v>10</v>
      </c>
      <c r="B30" s="148"/>
      <c r="C30" s="163" t="s">
        <v>168</v>
      </c>
      <c r="D30" s="149"/>
      <c r="E30" s="149" t="s">
        <v>254</v>
      </c>
      <c r="F30" s="150">
        <v>1</v>
      </c>
      <c r="G30" s="151"/>
      <c r="H30" s="79"/>
      <c r="I30" s="151"/>
      <c r="J30" s="151"/>
      <c r="K30" s="151"/>
      <c r="L30" s="152"/>
      <c r="M30" s="153"/>
      <c r="N30" s="153"/>
      <c r="O30" s="153"/>
      <c r="P30" s="153"/>
      <c r="Q30" s="154"/>
    </row>
    <row r="31" spans="1:17" s="155" customFormat="1">
      <c r="A31" s="147"/>
      <c r="B31" s="148"/>
      <c r="C31" s="162" t="s">
        <v>169</v>
      </c>
      <c r="D31" s="149"/>
      <c r="E31" s="149"/>
      <c r="F31" s="150"/>
      <c r="G31" s="151"/>
      <c r="H31" s="79"/>
      <c r="I31" s="151"/>
      <c r="J31" s="151"/>
      <c r="K31" s="151"/>
      <c r="L31" s="152"/>
      <c r="M31" s="153"/>
      <c r="N31" s="153"/>
      <c r="O31" s="153"/>
      <c r="P31" s="153"/>
      <c r="Q31" s="154"/>
    </row>
    <row r="32" spans="1:17" s="155" customFormat="1" ht="25.5">
      <c r="A32" s="147">
        <v>11</v>
      </c>
      <c r="B32" s="148"/>
      <c r="C32" s="163" t="s">
        <v>170</v>
      </c>
      <c r="D32" s="149"/>
      <c r="E32" s="149" t="s">
        <v>112</v>
      </c>
      <c r="F32" s="150">
        <v>2</v>
      </c>
      <c r="G32" s="151"/>
      <c r="H32" s="79"/>
      <c r="I32" s="151"/>
      <c r="J32" s="151"/>
      <c r="K32" s="151"/>
      <c r="L32" s="152"/>
      <c r="M32" s="153"/>
      <c r="N32" s="153"/>
      <c r="O32" s="153"/>
      <c r="P32" s="153"/>
      <c r="Q32" s="154"/>
    </row>
    <row r="33" spans="1:17" s="155" customFormat="1">
      <c r="A33" s="147">
        <v>12</v>
      </c>
      <c r="B33" s="148"/>
      <c r="C33" s="163" t="s">
        <v>171</v>
      </c>
      <c r="D33" s="149"/>
      <c r="E33" s="149" t="s">
        <v>13</v>
      </c>
      <c r="F33" s="150">
        <v>70</v>
      </c>
      <c r="G33" s="151"/>
      <c r="H33" s="79"/>
      <c r="I33" s="151"/>
      <c r="J33" s="151"/>
      <c r="K33" s="151"/>
      <c r="L33" s="152"/>
      <c r="M33" s="153"/>
      <c r="N33" s="153"/>
      <c r="O33" s="153"/>
      <c r="P33" s="153"/>
      <c r="Q33" s="154"/>
    </row>
    <row r="34" spans="1:17" s="155" customFormat="1">
      <c r="A34" s="147"/>
      <c r="B34" s="148"/>
      <c r="C34" s="162" t="s">
        <v>172</v>
      </c>
      <c r="D34" s="149"/>
      <c r="E34" s="149"/>
      <c r="F34" s="150"/>
      <c r="G34" s="151"/>
      <c r="H34" s="79"/>
      <c r="I34" s="151"/>
      <c r="J34" s="151"/>
      <c r="K34" s="151"/>
      <c r="L34" s="152"/>
      <c r="M34" s="153"/>
      <c r="N34" s="153"/>
      <c r="O34" s="153"/>
      <c r="P34" s="153"/>
      <c r="Q34" s="154"/>
    </row>
    <row r="35" spans="1:17" s="155" customFormat="1">
      <c r="A35" s="147">
        <v>13</v>
      </c>
      <c r="B35" s="157"/>
      <c r="C35" s="164" t="s">
        <v>173</v>
      </c>
      <c r="D35" s="149"/>
      <c r="E35" s="148" t="s">
        <v>112</v>
      </c>
      <c r="F35" s="150">
        <v>4</v>
      </c>
      <c r="G35" s="151"/>
      <c r="H35" s="79"/>
      <c r="I35" s="151"/>
      <c r="J35" s="151"/>
      <c r="K35" s="151"/>
      <c r="L35" s="152"/>
      <c r="M35" s="153"/>
      <c r="N35" s="153"/>
      <c r="O35" s="153"/>
      <c r="P35" s="153"/>
      <c r="Q35" s="154"/>
    </row>
    <row r="36" spans="1:17" s="155" customFormat="1">
      <c r="A36" s="147">
        <v>14</v>
      </c>
      <c r="B36" s="148"/>
      <c r="C36" s="163" t="s">
        <v>165</v>
      </c>
      <c r="D36" s="149" t="s">
        <v>174</v>
      </c>
      <c r="E36" s="149" t="s">
        <v>13</v>
      </c>
      <c r="F36" s="150">
        <v>70</v>
      </c>
      <c r="G36" s="151"/>
      <c r="H36" s="79"/>
      <c r="I36" s="151"/>
      <c r="J36" s="151"/>
      <c r="K36" s="151"/>
      <c r="L36" s="152"/>
      <c r="M36" s="153"/>
      <c r="N36" s="153"/>
      <c r="O36" s="153"/>
      <c r="P36" s="153"/>
      <c r="Q36" s="154"/>
    </row>
    <row r="37" spans="1:17" s="155" customFormat="1" ht="15" customHeight="1">
      <c r="A37" s="147">
        <v>15</v>
      </c>
      <c r="B37" s="148"/>
      <c r="C37" s="163" t="s">
        <v>175</v>
      </c>
      <c r="D37" s="149"/>
      <c r="E37" s="149" t="s">
        <v>254</v>
      </c>
      <c r="F37" s="150">
        <v>1</v>
      </c>
      <c r="G37" s="151"/>
      <c r="H37" s="79"/>
      <c r="I37" s="151"/>
      <c r="J37" s="151"/>
      <c r="K37" s="151"/>
      <c r="L37" s="152"/>
      <c r="M37" s="153"/>
      <c r="N37" s="153"/>
      <c r="O37" s="153"/>
      <c r="P37" s="153"/>
      <c r="Q37" s="154"/>
    </row>
    <row r="38" spans="1:17" s="155" customFormat="1" ht="15" customHeight="1">
      <c r="A38" s="147"/>
      <c r="B38" s="148"/>
      <c r="C38" s="162" t="s">
        <v>176</v>
      </c>
      <c r="D38" s="149"/>
      <c r="E38" s="149"/>
      <c r="F38" s="150"/>
      <c r="G38" s="151"/>
      <c r="H38" s="79"/>
      <c r="I38" s="151"/>
      <c r="J38" s="151"/>
      <c r="K38" s="151"/>
      <c r="L38" s="152"/>
      <c r="M38" s="153"/>
      <c r="N38" s="153"/>
      <c r="O38" s="153"/>
      <c r="P38" s="153"/>
      <c r="Q38" s="154"/>
    </row>
    <row r="39" spans="1:17" s="155" customFormat="1">
      <c r="A39" s="147">
        <v>16</v>
      </c>
      <c r="B39" s="148"/>
      <c r="C39" s="163" t="s">
        <v>177</v>
      </c>
      <c r="D39" s="149" t="s">
        <v>178</v>
      </c>
      <c r="E39" s="149" t="s">
        <v>13</v>
      </c>
      <c r="F39" s="150">
        <v>100</v>
      </c>
      <c r="G39" s="151"/>
      <c r="H39" s="79"/>
      <c r="I39" s="151"/>
      <c r="J39" s="151"/>
      <c r="K39" s="151"/>
      <c r="L39" s="152"/>
      <c r="M39" s="153"/>
      <c r="N39" s="153"/>
      <c r="O39" s="153"/>
      <c r="P39" s="153"/>
      <c r="Q39" s="154"/>
    </row>
    <row r="40" spans="1:17" s="155" customFormat="1">
      <c r="A40" s="147">
        <v>17</v>
      </c>
      <c r="B40" s="148"/>
      <c r="C40" s="163" t="s">
        <v>179</v>
      </c>
      <c r="D40" s="149"/>
      <c r="E40" s="149" t="s">
        <v>254</v>
      </c>
      <c r="F40" s="150">
        <v>1</v>
      </c>
      <c r="G40" s="151"/>
      <c r="H40" s="79"/>
      <c r="I40" s="151"/>
      <c r="J40" s="151"/>
      <c r="K40" s="151"/>
      <c r="L40" s="152"/>
      <c r="M40" s="153"/>
      <c r="N40" s="153"/>
      <c r="O40" s="153"/>
      <c r="P40" s="153"/>
      <c r="Q40" s="154"/>
    </row>
    <row r="41" spans="1:17" s="155" customFormat="1">
      <c r="A41" s="147"/>
      <c r="B41" s="148"/>
      <c r="C41" s="162" t="s">
        <v>180</v>
      </c>
      <c r="D41" s="149"/>
      <c r="E41" s="149"/>
      <c r="F41" s="150"/>
      <c r="G41" s="151"/>
      <c r="H41" s="79"/>
      <c r="I41" s="151"/>
      <c r="J41" s="151"/>
      <c r="K41" s="151"/>
      <c r="L41" s="152"/>
      <c r="M41" s="153"/>
      <c r="N41" s="153"/>
      <c r="O41" s="153"/>
      <c r="P41" s="153"/>
      <c r="Q41" s="154"/>
    </row>
    <row r="42" spans="1:17" s="155" customFormat="1" ht="25.5">
      <c r="A42" s="147">
        <v>19</v>
      </c>
      <c r="B42" s="148"/>
      <c r="C42" s="163" t="s">
        <v>181</v>
      </c>
      <c r="D42" s="149" t="s">
        <v>182</v>
      </c>
      <c r="E42" s="149" t="s">
        <v>254</v>
      </c>
      <c r="F42" s="150">
        <v>1</v>
      </c>
      <c r="G42" s="151"/>
      <c r="H42" s="79"/>
      <c r="I42" s="151"/>
      <c r="J42" s="151"/>
      <c r="K42" s="151"/>
      <c r="L42" s="152"/>
      <c r="M42" s="153"/>
      <c r="N42" s="153"/>
      <c r="O42" s="153"/>
      <c r="P42" s="153"/>
      <c r="Q42" s="154"/>
    </row>
    <row r="43" spans="1:17" ht="14.25" customHeight="1" thickBot="1">
      <c r="A43" s="192"/>
      <c r="B43" s="193"/>
      <c r="C43" s="194"/>
      <c r="D43" s="195"/>
      <c r="E43" s="195"/>
      <c r="F43" s="196"/>
      <c r="G43" s="197"/>
      <c r="H43" s="197"/>
      <c r="I43" s="197"/>
      <c r="J43" s="197"/>
      <c r="K43" s="197"/>
      <c r="L43" s="197"/>
      <c r="M43" s="198"/>
      <c r="N43" s="198"/>
      <c r="O43" s="198"/>
      <c r="P43" s="198"/>
      <c r="Q43" s="199"/>
    </row>
    <row r="44" spans="1:17">
      <c r="A44" s="126"/>
      <c r="B44" s="99"/>
      <c r="C44" s="378" t="s">
        <v>101</v>
      </c>
      <c r="D44" s="378"/>
      <c r="E44" s="378"/>
      <c r="F44" s="378"/>
      <c r="G44" s="378"/>
      <c r="H44" s="378"/>
      <c r="I44" s="378"/>
      <c r="J44" s="378"/>
      <c r="K44" s="378"/>
      <c r="L44" s="378"/>
      <c r="M44" s="127">
        <f>SUM(M22:M43)</f>
        <v>0</v>
      </c>
      <c r="N44" s="127">
        <f>SUM(N22:N43)</f>
        <v>0</v>
      </c>
      <c r="O44" s="127">
        <f>SUM(O22:O43)</f>
        <v>0</v>
      </c>
      <c r="P44" s="127">
        <f>SUM(P22:P43)</f>
        <v>0</v>
      </c>
      <c r="Q44" s="201">
        <f>SUM(Q22:Q43)</f>
        <v>0</v>
      </c>
    </row>
    <row r="45" spans="1:17">
      <c r="A45" s="129"/>
      <c r="C45" s="379" t="s">
        <v>102</v>
      </c>
      <c r="D45" s="379"/>
      <c r="E45" s="379"/>
      <c r="F45" s="379"/>
      <c r="G45" s="379"/>
      <c r="H45" s="379"/>
      <c r="I45" s="379"/>
      <c r="J45" s="379"/>
      <c r="L45" s="200">
        <v>0</v>
      </c>
      <c r="M45" s="130"/>
      <c r="N45" s="100"/>
      <c r="O45" s="120">
        <f>ROUND(O44*L45,2)</f>
        <v>0</v>
      </c>
      <c r="P45" s="130"/>
      <c r="Q45" s="131">
        <f>O45</f>
        <v>0</v>
      </c>
    </row>
    <row r="46" spans="1:17" ht="13.5" thickBot="1">
      <c r="A46" s="132"/>
      <c r="B46" s="104"/>
      <c r="C46" s="365" t="s">
        <v>103</v>
      </c>
      <c r="D46" s="365"/>
      <c r="E46" s="365"/>
      <c r="F46" s="365"/>
      <c r="G46" s="365"/>
      <c r="H46" s="365"/>
      <c r="I46" s="365"/>
      <c r="J46" s="365"/>
      <c r="K46" s="365"/>
      <c r="L46" s="365"/>
      <c r="M46" s="133"/>
      <c r="N46" s="133">
        <f>N44+N45</f>
        <v>0</v>
      </c>
      <c r="O46" s="133">
        <f>O44+O45</f>
        <v>0</v>
      </c>
      <c r="P46" s="133">
        <f>P44+P45</f>
        <v>0</v>
      </c>
      <c r="Q46" s="134">
        <f>Q44+Q45</f>
        <v>0</v>
      </c>
    </row>
    <row r="47" spans="1:17">
      <c r="A47" s="52"/>
      <c r="B47" s="52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5"/>
      <c r="N47" s="255"/>
      <c r="O47" s="255"/>
      <c r="P47" s="255"/>
      <c r="Q47" s="255"/>
    </row>
    <row r="48" spans="1:17">
      <c r="A48" s="52"/>
      <c r="B48" s="52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5"/>
      <c r="N48" s="255"/>
      <c r="O48" s="255"/>
      <c r="P48" s="255"/>
      <c r="Q48" s="255"/>
    </row>
    <row r="49" spans="1:17">
      <c r="A49" s="345" t="s">
        <v>263</v>
      </c>
      <c r="B49" s="345"/>
      <c r="C49" s="49"/>
      <c r="D49" s="253"/>
      <c r="E49" s="253"/>
      <c r="F49" s="253"/>
      <c r="G49" s="253"/>
      <c r="H49" s="253"/>
      <c r="I49" s="253"/>
      <c r="J49" s="253"/>
      <c r="K49" s="253"/>
      <c r="L49" s="253"/>
      <c r="M49" s="255"/>
      <c r="N49" s="255"/>
      <c r="O49" s="255"/>
      <c r="P49" s="255"/>
      <c r="Q49" s="255"/>
    </row>
    <row r="50" spans="1:17">
      <c r="A50" s="52"/>
      <c r="B50" s="3"/>
      <c r="C50" s="50"/>
      <c r="D50" s="253"/>
      <c r="E50" s="253"/>
      <c r="F50" s="253"/>
      <c r="G50" s="253"/>
      <c r="H50" s="253"/>
      <c r="I50" s="253"/>
      <c r="J50" s="253"/>
      <c r="K50" s="253"/>
      <c r="L50" s="253"/>
      <c r="M50" s="255"/>
      <c r="N50" s="255"/>
      <c r="O50" s="255"/>
      <c r="P50" s="255"/>
      <c r="Q50" s="255"/>
    </row>
    <row r="51" spans="1:17">
      <c r="A51" s="345" t="s">
        <v>264</v>
      </c>
      <c r="B51" s="345"/>
      <c r="C51" s="51"/>
      <c r="D51" s="253"/>
      <c r="E51" s="253"/>
      <c r="F51" s="253"/>
      <c r="G51" s="253"/>
      <c r="H51" s="253"/>
      <c r="I51" s="253"/>
      <c r="J51" s="253"/>
      <c r="K51" s="253"/>
      <c r="L51" s="253"/>
      <c r="M51" s="255"/>
      <c r="N51" s="255"/>
      <c r="O51" s="255"/>
      <c r="P51" s="255"/>
      <c r="Q51" s="255"/>
    </row>
    <row r="52" spans="1:17">
      <c r="A52" s="52"/>
      <c r="B52" s="3"/>
      <c r="C52" s="50"/>
      <c r="D52" s="253"/>
      <c r="E52" s="253"/>
      <c r="F52" s="253"/>
      <c r="G52" s="253"/>
      <c r="H52" s="253"/>
      <c r="I52" s="253"/>
      <c r="J52" s="253"/>
      <c r="K52" s="253"/>
      <c r="L52" s="253"/>
      <c r="M52" s="255"/>
      <c r="N52" s="255"/>
      <c r="O52" s="255"/>
      <c r="P52" s="255"/>
      <c r="Q52" s="255"/>
    </row>
    <row r="53" spans="1:17">
      <c r="A53" s="345" t="s">
        <v>69</v>
      </c>
      <c r="B53" s="345"/>
      <c r="C53" s="3"/>
      <c r="D53" s="253"/>
      <c r="E53" s="253"/>
      <c r="F53" s="253"/>
      <c r="G53" s="253"/>
      <c r="H53" s="253"/>
      <c r="I53" s="253"/>
      <c r="J53" s="253"/>
      <c r="K53" s="253"/>
      <c r="L53" s="253"/>
      <c r="M53" s="255"/>
      <c r="N53" s="255"/>
      <c r="O53" s="255"/>
      <c r="P53" s="255"/>
      <c r="Q53" s="255"/>
    </row>
    <row r="54" spans="1:17" s="52" customFormat="1">
      <c r="C54" s="53"/>
      <c r="D54" s="53"/>
      <c r="E54" s="53"/>
      <c r="F54" s="53"/>
      <c r="M54" s="160"/>
      <c r="N54" s="160"/>
      <c r="O54" s="160"/>
      <c r="P54" s="160"/>
      <c r="Q54" s="160"/>
    </row>
    <row r="55" spans="1:17" s="52" customFormat="1">
      <c r="C55" s="53"/>
      <c r="D55" s="53"/>
      <c r="E55" s="53"/>
      <c r="F55" s="53"/>
    </row>
    <row r="56" spans="1:17" s="52" customFormat="1">
      <c r="C56" s="53"/>
      <c r="D56" s="53"/>
      <c r="E56" s="53"/>
      <c r="F56" s="53"/>
    </row>
    <row r="57" spans="1:17" s="52" customFormat="1">
      <c r="C57" s="53"/>
      <c r="D57" s="53"/>
      <c r="E57" s="53"/>
      <c r="F57" s="53"/>
    </row>
    <row r="58" spans="1:17" s="52" customFormat="1">
      <c r="C58" s="53"/>
      <c r="D58" s="53"/>
      <c r="E58" s="53"/>
      <c r="F58" s="53"/>
    </row>
    <row r="59" spans="1:17" s="52" customFormat="1">
      <c r="C59" s="53"/>
      <c r="D59" s="53"/>
      <c r="E59" s="53"/>
      <c r="F59" s="161"/>
    </row>
    <row r="60" spans="1:17" s="52" customFormat="1">
      <c r="C60" s="53"/>
      <c r="D60" s="53"/>
      <c r="E60" s="53"/>
      <c r="F60" s="53"/>
    </row>
    <row r="61" spans="1:17" s="52" customFormat="1">
      <c r="C61" s="53"/>
      <c r="D61" s="53"/>
      <c r="E61" s="53"/>
      <c r="F61" s="53"/>
    </row>
    <row r="62" spans="1:17" s="52" customFormat="1">
      <c r="C62" s="53"/>
      <c r="D62" s="53"/>
      <c r="E62" s="53"/>
      <c r="F62" s="53"/>
    </row>
    <row r="63" spans="1:17" s="52" customFormat="1">
      <c r="C63" s="53"/>
      <c r="D63" s="53"/>
      <c r="E63" s="53"/>
      <c r="F63" s="53"/>
    </row>
    <row r="64" spans="1:17" s="52" customFormat="1">
      <c r="C64" s="53"/>
      <c r="D64" s="53"/>
      <c r="E64" s="53"/>
      <c r="F64" s="53"/>
    </row>
    <row r="65" spans="3:6" s="52" customFormat="1">
      <c r="C65" s="53"/>
      <c r="D65" s="53"/>
      <c r="E65" s="53"/>
      <c r="F65" s="53"/>
    </row>
    <row r="66" spans="3:6" s="52" customFormat="1">
      <c r="C66" s="53"/>
      <c r="D66" s="53"/>
      <c r="E66" s="53"/>
      <c r="F66" s="53"/>
    </row>
    <row r="67" spans="3:6" s="52" customFormat="1">
      <c r="C67" s="53"/>
      <c r="D67" s="53"/>
      <c r="E67" s="53"/>
      <c r="F67" s="53"/>
    </row>
    <row r="68" spans="3:6" s="52" customFormat="1">
      <c r="C68" s="53"/>
      <c r="D68" s="53"/>
      <c r="E68" s="53"/>
      <c r="F68" s="53"/>
    </row>
    <row r="69" spans="3:6" s="52" customFormat="1">
      <c r="C69" s="53"/>
      <c r="D69" s="53"/>
      <c r="E69" s="53"/>
      <c r="F69" s="53"/>
    </row>
    <row r="70" spans="3:6" s="52" customFormat="1">
      <c r="C70" s="53"/>
      <c r="D70" s="53"/>
      <c r="E70" s="53"/>
      <c r="F70" s="53"/>
    </row>
    <row r="71" spans="3:6" s="52" customFormat="1">
      <c r="C71" s="53"/>
      <c r="D71" s="53"/>
      <c r="E71" s="53"/>
      <c r="F71" s="53"/>
    </row>
    <row r="72" spans="3:6" s="52" customFormat="1">
      <c r="C72" s="53"/>
      <c r="D72" s="53"/>
      <c r="E72" s="53"/>
      <c r="F72" s="53"/>
    </row>
    <row r="73" spans="3:6" s="52" customFormat="1">
      <c r="C73" s="53"/>
      <c r="D73" s="53"/>
      <c r="E73" s="53"/>
      <c r="F73" s="53"/>
    </row>
    <row r="74" spans="3:6" s="52" customFormat="1">
      <c r="C74" s="53"/>
      <c r="D74" s="53"/>
      <c r="E74" s="53"/>
      <c r="F74" s="53"/>
    </row>
    <row r="75" spans="3:6" s="52" customFormat="1">
      <c r="C75" s="53"/>
      <c r="D75" s="53"/>
      <c r="E75" s="53"/>
      <c r="F75" s="53"/>
    </row>
    <row r="76" spans="3:6" s="52" customFormat="1">
      <c r="C76" s="53"/>
      <c r="D76" s="53"/>
      <c r="E76" s="53"/>
      <c r="F76" s="53"/>
    </row>
    <row r="77" spans="3:6" s="52" customFormat="1">
      <c r="C77" s="53"/>
      <c r="D77" s="53"/>
      <c r="E77" s="53"/>
      <c r="F77" s="53"/>
    </row>
    <row r="78" spans="3:6" s="52" customFormat="1">
      <c r="C78" s="53"/>
      <c r="D78" s="53"/>
      <c r="E78" s="53"/>
      <c r="F78" s="53"/>
    </row>
    <row r="79" spans="3:6" s="52" customFormat="1">
      <c r="C79" s="53"/>
      <c r="D79" s="53"/>
      <c r="E79" s="53"/>
      <c r="F79" s="53"/>
    </row>
    <row r="80" spans="3:6" s="52" customFormat="1">
      <c r="C80" s="53"/>
      <c r="D80" s="53"/>
      <c r="E80" s="53"/>
      <c r="F80" s="53"/>
    </row>
    <row r="81" spans="3:6" s="52" customFormat="1">
      <c r="C81" s="53"/>
      <c r="D81" s="53"/>
      <c r="E81" s="53"/>
      <c r="F81" s="53"/>
    </row>
    <row r="82" spans="3:6" s="52" customFormat="1">
      <c r="C82" s="53"/>
      <c r="D82" s="53"/>
      <c r="E82" s="53"/>
      <c r="F82" s="53"/>
    </row>
    <row r="83" spans="3:6" s="52" customFormat="1">
      <c r="C83" s="53"/>
      <c r="D83" s="53"/>
      <c r="E83" s="53"/>
      <c r="F83" s="53"/>
    </row>
    <row r="84" spans="3:6" s="52" customFormat="1">
      <c r="C84" s="53"/>
      <c r="D84" s="53"/>
      <c r="E84" s="53"/>
      <c r="F84" s="53"/>
    </row>
    <row r="85" spans="3:6" s="52" customFormat="1">
      <c r="C85" s="53"/>
      <c r="D85" s="53"/>
      <c r="E85" s="53"/>
      <c r="F85" s="53"/>
    </row>
    <row r="86" spans="3:6" s="52" customFormat="1">
      <c r="C86" s="53"/>
      <c r="D86" s="53"/>
      <c r="E86" s="53"/>
      <c r="F86" s="53"/>
    </row>
    <row r="87" spans="3:6" s="52" customFormat="1">
      <c r="C87" s="53"/>
      <c r="D87" s="53"/>
      <c r="E87" s="53"/>
      <c r="F87" s="53"/>
    </row>
    <row r="88" spans="3:6" s="52" customFormat="1">
      <c r="C88" s="53"/>
      <c r="D88" s="53"/>
      <c r="E88" s="53"/>
      <c r="F88" s="53"/>
    </row>
    <row r="89" spans="3:6" s="52" customFormat="1">
      <c r="C89" s="53"/>
      <c r="D89" s="53"/>
      <c r="E89" s="53"/>
      <c r="F89" s="53"/>
    </row>
    <row r="90" spans="3:6" s="52" customFormat="1">
      <c r="C90" s="53"/>
      <c r="D90" s="53"/>
      <c r="E90" s="53"/>
      <c r="F90" s="53"/>
    </row>
    <row r="91" spans="3:6" s="52" customFormat="1">
      <c r="C91" s="53"/>
      <c r="D91" s="53"/>
      <c r="E91" s="53"/>
      <c r="F91" s="53"/>
    </row>
    <row r="92" spans="3:6" s="52" customFormat="1">
      <c r="C92" s="53"/>
      <c r="D92" s="53"/>
      <c r="E92" s="53"/>
      <c r="F92" s="53"/>
    </row>
    <row r="93" spans="3:6" s="52" customFormat="1">
      <c r="C93" s="53"/>
      <c r="D93" s="53"/>
      <c r="E93" s="53"/>
      <c r="F93" s="53"/>
    </row>
    <row r="94" spans="3:6" s="52" customFormat="1">
      <c r="C94" s="53"/>
      <c r="D94" s="53"/>
      <c r="E94" s="53"/>
      <c r="F94" s="53"/>
    </row>
    <row r="95" spans="3:6" s="52" customFormat="1">
      <c r="C95" s="53"/>
      <c r="D95" s="53"/>
      <c r="E95" s="53"/>
      <c r="F95" s="53"/>
    </row>
    <row r="96" spans="3:6" s="52" customFormat="1">
      <c r="C96" s="53"/>
      <c r="D96" s="53"/>
      <c r="E96" s="53"/>
      <c r="F96" s="53"/>
    </row>
    <row r="97" spans="3:6" s="52" customFormat="1">
      <c r="C97" s="53"/>
      <c r="D97" s="53"/>
      <c r="E97" s="53"/>
      <c r="F97" s="53"/>
    </row>
    <row r="98" spans="3:6" s="52" customFormat="1">
      <c r="C98" s="53"/>
      <c r="D98" s="53"/>
      <c r="E98" s="53"/>
      <c r="F98" s="53"/>
    </row>
    <row r="99" spans="3:6" s="52" customFormat="1">
      <c r="C99" s="53"/>
      <c r="D99" s="53"/>
      <c r="E99" s="53"/>
      <c r="F99" s="53"/>
    </row>
    <row r="100" spans="3:6" s="52" customFormat="1">
      <c r="C100" s="53"/>
      <c r="D100" s="53"/>
      <c r="E100" s="53"/>
      <c r="F100" s="53"/>
    </row>
    <row r="101" spans="3:6" s="52" customFormat="1">
      <c r="C101" s="53"/>
      <c r="D101" s="53"/>
      <c r="E101" s="53"/>
      <c r="F101" s="53"/>
    </row>
    <row r="102" spans="3:6" s="52" customFormat="1">
      <c r="C102" s="53"/>
      <c r="D102" s="53"/>
      <c r="E102" s="53"/>
      <c r="F102" s="53"/>
    </row>
    <row r="103" spans="3:6" s="52" customFormat="1">
      <c r="C103" s="53"/>
      <c r="D103" s="53"/>
      <c r="E103" s="53"/>
      <c r="F103" s="53"/>
    </row>
    <row r="104" spans="3:6" s="52" customFormat="1">
      <c r="C104" s="53"/>
      <c r="D104" s="53"/>
      <c r="E104" s="53"/>
      <c r="F104" s="53"/>
    </row>
    <row r="105" spans="3:6" s="52" customFormat="1">
      <c r="C105" s="53"/>
      <c r="D105" s="53"/>
      <c r="E105" s="53"/>
      <c r="F105" s="53"/>
    </row>
    <row r="106" spans="3:6" s="52" customFormat="1">
      <c r="C106" s="53"/>
      <c r="D106" s="53"/>
      <c r="E106" s="53"/>
      <c r="F106" s="53"/>
    </row>
    <row r="107" spans="3:6" s="52" customFormat="1">
      <c r="C107" s="53"/>
      <c r="D107" s="53"/>
      <c r="E107" s="53"/>
      <c r="F107" s="53"/>
    </row>
    <row r="108" spans="3:6" s="52" customFormat="1">
      <c r="C108" s="53"/>
      <c r="D108" s="53"/>
      <c r="E108" s="53"/>
      <c r="F108" s="53"/>
    </row>
    <row r="109" spans="3:6" s="52" customFormat="1">
      <c r="C109" s="53"/>
      <c r="D109" s="53"/>
      <c r="E109" s="53"/>
      <c r="F109" s="53"/>
    </row>
    <row r="110" spans="3:6" s="52" customFormat="1">
      <c r="C110" s="53"/>
      <c r="D110" s="53"/>
      <c r="E110" s="53"/>
      <c r="F110" s="53"/>
    </row>
    <row r="111" spans="3:6" s="52" customFormat="1">
      <c r="C111" s="53"/>
      <c r="D111" s="53"/>
      <c r="E111" s="53"/>
      <c r="F111" s="53"/>
    </row>
    <row r="112" spans="3:6" s="52" customFormat="1">
      <c r="C112" s="53"/>
      <c r="D112" s="53"/>
      <c r="E112" s="53"/>
      <c r="F112" s="53"/>
    </row>
    <row r="113" spans="3:6" s="52" customFormat="1">
      <c r="C113" s="53"/>
      <c r="D113" s="53"/>
      <c r="E113" s="53"/>
      <c r="F113" s="53"/>
    </row>
    <row r="114" spans="3:6" s="52" customFormat="1">
      <c r="C114" s="53"/>
      <c r="D114" s="53"/>
      <c r="E114" s="53"/>
      <c r="F114" s="53"/>
    </row>
    <row r="115" spans="3:6" s="52" customFormat="1">
      <c r="C115" s="53"/>
      <c r="D115" s="53"/>
      <c r="E115" s="53"/>
      <c r="F115" s="53"/>
    </row>
    <row r="116" spans="3:6" s="52" customFormat="1">
      <c r="C116" s="53"/>
      <c r="D116" s="53"/>
      <c r="E116" s="53"/>
      <c r="F116" s="53"/>
    </row>
    <row r="117" spans="3:6" s="52" customFormat="1">
      <c r="C117" s="53"/>
      <c r="D117" s="53"/>
      <c r="E117" s="53"/>
      <c r="F117" s="53"/>
    </row>
    <row r="118" spans="3:6" s="52" customFormat="1">
      <c r="C118" s="53"/>
      <c r="D118" s="53"/>
      <c r="E118" s="53"/>
      <c r="F118" s="53"/>
    </row>
    <row r="119" spans="3:6" s="52" customFormat="1">
      <c r="C119" s="53"/>
      <c r="D119" s="53"/>
      <c r="E119" s="53"/>
      <c r="F119" s="53"/>
    </row>
    <row r="120" spans="3:6" s="52" customFormat="1">
      <c r="C120" s="53"/>
      <c r="D120" s="53"/>
      <c r="E120" s="53"/>
      <c r="F120" s="53"/>
    </row>
    <row r="121" spans="3:6" s="52" customFormat="1">
      <c r="C121" s="53"/>
      <c r="D121" s="53"/>
      <c r="E121" s="53"/>
      <c r="F121" s="53"/>
    </row>
    <row r="122" spans="3:6" s="52" customFormat="1">
      <c r="C122" s="53"/>
      <c r="D122" s="53"/>
      <c r="E122" s="53"/>
      <c r="F122" s="53"/>
    </row>
    <row r="123" spans="3:6" s="52" customFormat="1">
      <c r="C123" s="53"/>
      <c r="D123" s="53"/>
      <c r="E123" s="53"/>
      <c r="F123" s="53"/>
    </row>
    <row r="124" spans="3:6" s="52" customFormat="1">
      <c r="C124" s="53"/>
      <c r="D124" s="53"/>
      <c r="E124" s="53"/>
      <c r="F124" s="53"/>
    </row>
    <row r="125" spans="3:6" s="52" customFormat="1">
      <c r="C125" s="53"/>
      <c r="D125" s="53"/>
      <c r="E125" s="53"/>
      <c r="F125" s="53"/>
    </row>
    <row r="126" spans="3:6" s="52" customFormat="1">
      <c r="C126" s="53"/>
      <c r="D126" s="53"/>
      <c r="E126" s="53"/>
      <c r="F126" s="53"/>
    </row>
    <row r="127" spans="3:6" s="52" customFormat="1">
      <c r="C127" s="53"/>
      <c r="D127" s="53"/>
      <c r="E127" s="53"/>
      <c r="F127" s="53"/>
    </row>
    <row r="128" spans="3:6" s="52" customFormat="1">
      <c r="C128" s="53"/>
      <c r="D128" s="53"/>
      <c r="E128" s="53"/>
      <c r="F128" s="53"/>
    </row>
    <row r="129" spans="3:6" s="52" customFormat="1">
      <c r="C129" s="53"/>
      <c r="D129" s="53"/>
      <c r="E129" s="53"/>
      <c r="F129" s="53"/>
    </row>
    <row r="130" spans="3:6" s="52" customFormat="1">
      <c r="C130" s="53"/>
      <c r="D130" s="53"/>
      <c r="E130" s="53"/>
      <c r="F130" s="53"/>
    </row>
    <row r="131" spans="3:6" s="52" customFormat="1">
      <c r="C131" s="53"/>
      <c r="D131" s="53"/>
      <c r="E131" s="53"/>
      <c r="F131" s="53"/>
    </row>
    <row r="132" spans="3:6" s="52" customFormat="1">
      <c r="C132" s="53"/>
      <c r="D132" s="53"/>
      <c r="E132" s="53"/>
      <c r="F132" s="53"/>
    </row>
    <row r="133" spans="3:6" s="52" customFormat="1">
      <c r="C133" s="53"/>
      <c r="D133" s="53"/>
      <c r="E133" s="53"/>
      <c r="F133" s="53"/>
    </row>
    <row r="134" spans="3:6" s="52" customFormat="1">
      <c r="C134" s="53"/>
      <c r="D134" s="53"/>
      <c r="E134" s="53"/>
      <c r="F134" s="53"/>
    </row>
    <row r="135" spans="3:6" s="52" customFormat="1">
      <c r="C135" s="53"/>
      <c r="D135" s="53"/>
      <c r="E135" s="53"/>
      <c r="F135" s="53"/>
    </row>
    <row r="136" spans="3:6" s="52" customFormat="1">
      <c r="C136" s="53"/>
      <c r="D136" s="53"/>
      <c r="E136" s="53"/>
      <c r="F136" s="53"/>
    </row>
    <row r="137" spans="3:6" s="52" customFormat="1">
      <c r="C137" s="53"/>
      <c r="D137" s="53"/>
      <c r="E137" s="53"/>
      <c r="F137" s="53"/>
    </row>
    <row r="138" spans="3:6" s="52" customFormat="1">
      <c r="C138" s="53"/>
      <c r="D138" s="53"/>
      <c r="E138" s="53"/>
      <c r="F138" s="53"/>
    </row>
    <row r="139" spans="3:6" s="52" customFormat="1">
      <c r="C139" s="53"/>
      <c r="D139" s="53"/>
      <c r="E139" s="53"/>
      <c r="F139" s="53"/>
    </row>
    <row r="140" spans="3:6" s="52" customFormat="1">
      <c r="C140" s="53"/>
      <c r="D140" s="53"/>
      <c r="E140" s="53"/>
      <c r="F140" s="53"/>
    </row>
    <row r="141" spans="3:6" s="52" customFormat="1">
      <c r="C141" s="53"/>
      <c r="D141" s="53"/>
      <c r="E141" s="53"/>
      <c r="F141" s="53"/>
    </row>
    <row r="142" spans="3:6" s="52" customFormat="1">
      <c r="C142" s="53"/>
      <c r="D142" s="53"/>
      <c r="E142" s="53"/>
      <c r="F142" s="53"/>
    </row>
    <row r="143" spans="3:6" s="52" customFormat="1">
      <c r="C143" s="53"/>
      <c r="D143" s="53"/>
      <c r="E143" s="53"/>
      <c r="F143" s="53"/>
    </row>
    <row r="144" spans="3:6" s="52" customFormat="1">
      <c r="C144" s="53"/>
      <c r="D144" s="53"/>
      <c r="E144" s="53"/>
      <c r="F144" s="53"/>
    </row>
    <row r="145" spans="3:6" s="52" customFormat="1">
      <c r="C145" s="53"/>
      <c r="D145" s="53"/>
      <c r="E145" s="53"/>
      <c r="F145" s="53"/>
    </row>
    <row r="146" spans="3:6" s="52" customFormat="1">
      <c r="C146" s="53"/>
      <c r="D146" s="53"/>
      <c r="E146" s="53"/>
      <c r="F146" s="53"/>
    </row>
    <row r="147" spans="3:6" s="52" customFormat="1">
      <c r="C147" s="53"/>
      <c r="D147" s="53"/>
      <c r="E147" s="53"/>
      <c r="F147" s="53"/>
    </row>
    <row r="148" spans="3:6" s="52" customFormat="1">
      <c r="C148" s="53"/>
      <c r="D148" s="53"/>
      <c r="E148" s="53"/>
      <c r="F148" s="53"/>
    </row>
    <row r="149" spans="3:6" s="52" customFormat="1">
      <c r="C149" s="53"/>
      <c r="D149" s="53"/>
      <c r="E149" s="53"/>
      <c r="F149" s="53"/>
    </row>
    <row r="150" spans="3:6" s="52" customFormat="1">
      <c r="C150" s="53"/>
      <c r="D150" s="53"/>
      <c r="E150" s="53"/>
      <c r="F150" s="53"/>
    </row>
    <row r="151" spans="3:6" s="52" customFormat="1">
      <c r="C151" s="53"/>
      <c r="D151" s="53"/>
      <c r="E151" s="53"/>
      <c r="F151" s="53"/>
    </row>
    <row r="152" spans="3:6" s="52" customFormat="1">
      <c r="C152" s="53"/>
      <c r="D152" s="53"/>
      <c r="E152" s="53"/>
      <c r="F152" s="53"/>
    </row>
    <row r="153" spans="3:6" s="52" customFormat="1">
      <c r="C153" s="53"/>
      <c r="D153" s="53"/>
      <c r="E153" s="53"/>
      <c r="F153" s="53"/>
    </row>
    <row r="154" spans="3:6" s="52" customFormat="1">
      <c r="C154" s="53"/>
      <c r="D154" s="53"/>
      <c r="E154" s="53"/>
      <c r="F154" s="53"/>
    </row>
    <row r="155" spans="3:6" s="52" customFormat="1">
      <c r="C155" s="53"/>
      <c r="D155" s="53"/>
      <c r="E155" s="53"/>
      <c r="F155" s="53"/>
    </row>
    <row r="156" spans="3:6" s="52" customFormat="1">
      <c r="C156" s="53"/>
      <c r="D156" s="53"/>
      <c r="E156" s="53"/>
      <c r="F156" s="53"/>
    </row>
    <row r="157" spans="3:6" s="52" customFormat="1">
      <c r="C157" s="53"/>
      <c r="D157" s="53"/>
      <c r="E157" s="53"/>
      <c r="F157" s="53"/>
    </row>
    <row r="158" spans="3:6" s="52" customFormat="1">
      <c r="C158" s="53"/>
      <c r="D158" s="53"/>
      <c r="E158" s="53"/>
      <c r="F158" s="53"/>
    </row>
    <row r="159" spans="3:6" s="52" customFormat="1">
      <c r="C159" s="53"/>
      <c r="D159" s="53"/>
      <c r="E159" s="53"/>
      <c r="F159" s="53"/>
    </row>
    <row r="160" spans="3:6" s="52" customFormat="1">
      <c r="C160" s="53"/>
      <c r="D160" s="53"/>
      <c r="E160" s="53"/>
      <c r="F160" s="53"/>
    </row>
    <row r="161" spans="3:6" s="52" customFormat="1">
      <c r="C161" s="53"/>
      <c r="D161" s="53"/>
      <c r="E161" s="53"/>
      <c r="F161" s="53"/>
    </row>
    <row r="162" spans="3:6" s="52" customFormat="1">
      <c r="C162" s="53"/>
      <c r="D162" s="53"/>
      <c r="E162" s="53"/>
      <c r="F162" s="53"/>
    </row>
    <row r="163" spans="3:6" s="52" customFormat="1">
      <c r="C163" s="53"/>
      <c r="D163" s="53"/>
      <c r="E163" s="53"/>
      <c r="F163" s="53"/>
    </row>
    <row r="164" spans="3:6" s="52" customFormat="1">
      <c r="C164" s="53"/>
      <c r="D164" s="53"/>
      <c r="E164" s="53"/>
      <c r="F164" s="53"/>
    </row>
    <row r="165" spans="3:6" s="52" customFormat="1">
      <c r="C165" s="53"/>
      <c r="D165" s="53"/>
      <c r="E165" s="53"/>
      <c r="F165" s="53"/>
    </row>
    <row r="166" spans="3:6" s="52" customFormat="1">
      <c r="C166" s="53"/>
      <c r="D166" s="53"/>
      <c r="E166" s="53"/>
      <c r="F166" s="53"/>
    </row>
    <row r="167" spans="3:6" s="52" customFormat="1">
      <c r="C167" s="53"/>
      <c r="D167" s="53"/>
      <c r="E167" s="53"/>
      <c r="F167" s="53"/>
    </row>
    <row r="168" spans="3:6" s="52" customFormat="1">
      <c r="C168" s="53"/>
      <c r="D168" s="53"/>
      <c r="E168" s="53"/>
      <c r="F168" s="53"/>
    </row>
    <row r="169" spans="3:6" s="52" customFormat="1">
      <c r="C169" s="53"/>
      <c r="D169" s="53"/>
      <c r="E169" s="53"/>
      <c r="F169" s="53"/>
    </row>
    <row r="170" spans="3:6" s="52" customFormat="1">
      <c r="C170" s="53"/>
      <c r="D170" s="53"/>
      <c r="E170" s="53"/>
      <c r="F170" s="53"/>
    </row>
    <row r="171" spans="3:6" s="52" customFormat="1">
      <c r="C171" s="53"/>
      <c r="D171" s="53"/>
      <c r="E171" s="53"/>
      <c r="F171" s="53"/>
    </row>
    <row r="172" spans="3:6" s="52" customFormat="1">
      <c r="C172" s="53"/>
      <c r="D172" s="53"/>
      <c r="E172" s="53"/>
      <c r="F172" s="53"/>
    </row>
    <row r="173" spans="3:6" s="52" customFormat="1">
      <c r="C173" s="53"/>
      <c r="D173" s="53"/>
      <c r="E173" s="53"/>
      <c r="F173" s="53"/>
    </row>
    <row r="174" spans="3:6" s="52" customFormat="1">
      <c r="C174" s="53"/>
      <c r="D174" s="53"/>
      <c r="E174" s="53"/>
      <c r="F174" s="53"/>
    </row>
    <row r="175" spans="3:6" s="52" customFormat="1">
      <c r="C175" s="53"/>
      <c r="D175" s="53"/>
      <c r="E175" s="53"/>
      <c r="F175" s="53"/>
    </row>
    <row r="176" spans="3:6" s="52" customFormat="1">
      <c r="C176" s="53"/>
      <c r="D176" s="53"/>
      <c r="E176" s="53"/>
      <c r="F176" s="53"/>
    </row>
    <row r="177" spans="3:6" s="52" customFormat="1">
      <c r="C177" s="53"/>
      <c r="D177" s="53"/>
      <c r="E177" s="53"/>
      <c r="F177" s="53"/>
    </row>
    <row r="178" spans="3:6" s="52" customFormat="1">
      <c r="C178" s="53"/>
      <c r="D178" s="53"/>
      <c r="E178" s="53"/>
      <c r="F178" s="53"/>
    </row>
    <row r="179" spans="3:6" s="52" customFormat="1">
      <c r="C179" s="53"/>
      <c r="D179" s="53"/>
      <c r="E179" s="53"/>
      <c r="F179" s="53"/>
    </row>
    <row r="180" spans="3:6" s="52" customFormat="1">
      <c r="C180" s="53"/>
      <c r="D180" s="53"/>
      <c r="E180" s="53"/>
      <c r="F180" s="53"/>
    </row>
    <row r="181" spans="3:6" s="52" customFormat="1">
      <c r="C181" s="53"/>
      <c r="D181" s="53"/>
      <c r="E181" s="53"/>
      <c r="F181" s="53"/>
    </row>
    <row r="182" spans="3:6" s="52" customFormat="1">
      <c r="C182" s="53"/>
      <c r="D182" s="53"/>
      <c r="E182" s="53"/>
      <c r="F182" s="53"/>
    </row>
    <row r="183" spans="3:6" s="52" customFormat="1">
      <c r="C183" s="53"/>
      <c r="D183" s="53"/>
      <c r="E183" s="53"/>
      <c r="F183" s="53"/>
    </row>
    <row r="184" spans="3:6" s="52" customFormat="1">
      <c r="C184" s="53"/>
      <c r="D184" s="53"/>
      <c r="E184" s="53"/>
      <c r="F184" s="53"/>
    </row>
    <row r="185" spans="3:6" s="52" customFormat="1">
      <c r="C185" s="53"/>
      <c r="D185" s="53"/>
      <c r="E185" s="53"/>
      <c r="F185" s="53"/>
    </row>
    <row r="186" spans="3:6" s="52" customFormat="1">
      <c r="C186" s="53"/>
      <c r="D186" s="53"/>
      <c r="E186" s="53"/>
      <c r="F186" s="53"/>
    </row>
    <row r="187" spans="3:6" s="52" customFormat="1">
      <c r="C187" s="53"/>
      <c r="D187" s="53"/>
      <c r="E187" s="53"/>
      <c r="F187" s="53"/>
    </row>
    <row r="188" spans="3:6" s="52" customFormat="1">
      <c r="C188" s="53"/>
      <c r="D188" s="53"/>
      <c r="E188" s="53"/>
      <c r="F188" s="53"/>
    </row>
    <row r="189" spans="3:6" s="52" customFormat="1">
      <c r="C189" s="53"/>
      <c r="D189" s="53"/>
      <c r="E189" s="53"/>
      <c r="F189" s="53"/>
    </row>
    <row r="190" spans="3:6" s="52" customFormat="1">
      <c r="C190" s="53"/>
      <c r="D190" s="53"/>
      <c r="E190" s="53"/>
      <c r="F190" s="53"/>
    </row>
    <row r="191" spans="3:6" s="52" customFormat="1">
      <c r="C191" s="53"/>
      <c r="D191" s="53"/>
      <c r="E191" s="53"/>
      <c r="F191" s="53"/>
    </row>
    <row r="192" spans="3:6" s="52" customFormat="1">
      <c r="C192" s="53"/>
      <c r="D192" s="53"/>
      <c r="E192" s="53"/>
      <c r="F192" s="53"/>
    </row>
    <row r="193" spans="3:6" s="52" customFormat="1">
      <c r="C193" s="53"/>
      <c r="D193" s="53"/>
      <c r="E193" s="53"/>
      <c r="F193" s="53"/>
    </row>
    <row r="194" spans="3:6" s="52" customFormat="1">
      <c r="C194" s="53"/>
      <c r="D194" s="53"/>
      <c r="E194" s="53"/>
      <c r="F194" s="53"/>
    </row>
    <row r="195" spans="3:6" s="52" customFormat="1">
      <c r="C195" s="53"/>
      <c r="D195" s="53"/>
      <c r="E195" s="53"/>
      <c r="F195" s="53"/>
    </row>
    <row r="196" spans="3:6" s="52" customFormat="1">
      <c r="C196" s="53"/>
      <c r="D196" s="53"/>
      <c r="E196" s="53"/>
      <c r="F196" s="53"/>
    </row>
    <row r="197" spans="3:6" s="52" customFormat="1">
      <c r="C197" s="53"/>
      <c r="D197" s="53"/>
      <c r="E197" s="53"/>
      <c r="F197" s="53"/>
    </row>
    <row r="198" spans="3:6" s="52" customFormat="1">
      <c r="C198" s="53"/>
      <c r="D198" s="53"/>
      <c r="E198" s="53"/>
      <c r="F198" s="53"/>
    </row>
    <row r="199" spans="3:6" s="52" customFormat="1">
      <c r="C199" s="53"/>
      <c r="D199" s="53"/>
      <c r="E199" s="53"/>
      <c r="F199" s="53"/>
    </row>
    <row r="200" spans="3:6" s="52" customFormat="1">
      <c r="C200" s="53"/>
      <c r="D200" s="53"/>
      <c r="E200" s="53"/>
      <c r="F200" s="53"/>
    </row>
    <row r="201" spans="3:6" s="52" customFormat="1">
      <c r="C201" s="53"/>
      <c r="D201" s="53"/>
      <c r="E201" s="53"/>
      <c r="F201" s="53"/>
    </row>
    <row r="202" spans="3:6" s="52" customFormat="1">
      <c r="C202" s="53"/>
      <c r="D202" s="53"/>
      <c r="E202" s="53"/>
      <c r="F202" s="53"/>
    </row>
    <row r="203" spans="3:6" s="52" customFormat="1">
      <c r="C203" s="53"/>
      <c r="D203" s="53"/>
      <c r="E203" s="53"/>
      <c r="F203" s="53"/>
    </row>
    <row r="204" spans="3:6" s="52" customFormat="1">
      <c r="C204" s="53"/>
      <c r="D204" s="53"/>
      <c r="E204" s="53"/>
      <c r="F204" s="53"/>
    </row>
    <row r="205" spans="3:6" s="52" customFormat="1">
      <c r="C205" s="53"/>
      <c r="D205" s="53"/>
      <c r="E205" s="53"/>
      <c r="F205" s="53"/>
    </row>
    <row r="206" spans="3:6" s="52" customFormat="1">
      <c r="C206" s="53"/>
      <c r="D206" s="53"/>
      <c r="E206" s="53"/>
      <c r="F206" s="53"/>
    </row>
    <row r="207" spans="3:6" s="52" customFormat="1">
      <c r="C207" s="53"/>
      <c r="D207" s="53"/>
      <c r="E207" s="53"/>
      <c r="F207" s="53"/>
    </row>
    <row r="208" spans="3:6" s="52" customFormat="1">
      <c r="C208" s="53"/>
      <c r="D208" s="53"/>
      <c r="E208" s="53"/>
      <c r="F208" s="53"/>
    </row>
    <row r="209" spans="3:6" s="52" customFormat="1">
      <c r="C209" s="53"/>
      <c r="D209" s="53"/>
      <c r="E209" s="53"/>
      <c r="F209" s="53"/>
    </row>
    <row r="210" spans="3:6" s="52" customFormat="1">
      <c r="C210" s="53"/>
      <c r="D210" s="53"/>
      <c r="E210" s="53"/>
      <c r="F210" s="53"/>
    </row>
    <row r="211" spans="3:6" s="52" customFormat="1">
      <c r="C211" s="53"/>
      <c r="D211" s="53"/>
      <c r="E211" s="53"/>
      <c r="F211" s="53"/>
    </row>
    <row r="212" spans="3:6" s="52" customFormat="1">
      <c r="C212" s="53"/>
      <c r="D212" s="53"/>
      <c r="E212" s="53"/>
      <c r="F212" s="53"/>
    </row>
    <row r="213" spans="3:6" s="52" customFormat="1">
      <c r="C213" s="53"/>
      <c r="D213" s="53"/>
      <c r="E213" s="53"/>
      <c r="F213" s="53"/>
    </row>
    <row r="214" spans="3:6" s="52" customFormat="1">
      <c r="C214" s="53"/>
      <c r="D214" s="53"/>
      <c r="E214" s="53"/>
      <c r="F214" s="53"/>
    </row>
    <row r="215" spans="3:6" s="52" customFormat="1">
      <c r="C215" s="53"/>
      <c r="D215" s="53"/>
      <c r="E215" s="53"/>
      <c r="F215" s="53"/>
    </row>
    <row r="216" spans="3:6" s="52" customFormat="1">
      <c r="C216" s="53"/>
      <c r="D216" s="53"/>
      <c r="E216" s="53"/>
      <c r="F216" s="53"/>
    </row>
    <row r="217" spans="3:6" s="52" customFormat="1">
      <c r="C217" s="53"/>
      <c r="D217" s="53"/>
      <c r="E217" s="53"/>
      <c r="F217" s="53"/>
    </row>
    <row r="218" spans="3:6" s="52" customFormat="1">
      <c r="C218" s="53"/>
      <c r="D218" s="53"/>
      <c r="E218" s="53"/>
      <c r="F218" s="53"/>
    </row>
    <row r="219" spans="3:6" s="52" customFormat="1">
      <c r="C219" s="53"/>
      <c r="D219" s="53"/>
      <c r="E219" s="53"/>
      <c r="F219" s="53"/>
    </row>
    <row r="220" spans="3:6" s="52" customFormat="1">
      <c r="C220" s="53"/>
      <c r="D220" s="53"/>
      <c r="E220" s="53"/>
      <c r="F220" s="53"/>
    </row>
    <row r="221" spans="3:6" s="52" customFormat="1">
      <c r="C221" s="53"/>
      <c r="D221" s="53"/>
      <c r="E221" s="53"/>
      <c r="F221" s="53"/>
    </row>
    <row r="222" spans="3:6" s="52" customFormat="1">
      <c r="C222" s="53"/>
      <c r="D222" s="53"/>
      <c r="E222" s="53"/>
      <c r="F222" s="53"/>
    </row>
    <row r="223" spans="3:6" s="52" customFormat="1">
      <c r="C223" s="53"/>
      <c r="D223" s="53"/>
      <c r="E223" s="53"/>
      <c r="F223" s="53"/>
    </row>
    <row r="224" spans="3:6" s="52" customFormat="1">
      <c r="C224" s="53"/>
      <c r="D224" s="53"/>
      <c r="E224" s="53"/>
      <c r="F224" s="53"/>
    </row>
    <row r="225" spans="3:6" s="52" customFormat="1">
      <c r="C225" s="53"/>
      <c r="D225" s="53"/>
      <c r="E225" s="53"/>
      <c r="F225" s="53"/>
    </row>
    <row r="226" spans="3:6" s="52" customFormat="1">
      <c r="C226" s="53"/>
      <c r="D226" s="53"/>
      <c r="E226" s="53"/>
      <c r="F226" s="53"/>
    </row>
    <row r="227" spans="3:6" s="52" customFormat="1">
      <c r="C227" s="53"/>
      <c r="D227" s="53"/>
      <c r="E227" s="53"/>
      <c r="F227" s="53"/>
    </row>
    <row r="228" spans="3:6" s="52" customFormat="1">
      <c r="C228" s="53"/>
      <c r="D228" s="53"/>
      <c r="E228" s="53"/>
      <c r="F228" s="53"/>
    </row>
    <row r="229" spans="3:6" s="52" customFormat="1">
      <c r="C229" s="53"/>
      <c r="D229" s="53"/>
      <c r="E229" s="53"/>
      <c r="F229" s="53"/>
    </row>
    <row r="230" spans="3:6" s="52" customFormat="1">
      <c r="C230" s="53"/>
      <c r="D230" s="53"/>
      <c r="E230" s="53"/>
      <c r="F230" s="53"/>
    </row>
    <row r="231" spans="3:6" s="52" customFormat="1">
      <c r="C231" s="53"/>
      <c r="D231" s="53"/>
      <c r="E231" s="53"/>
      <c r="F231" s="53"/>
    </row>
    <row r="232" spans="3:6" s="52" customFormat="1">
      <c r="C232" s="53"/>
      <c r="D232" s="53"/>
      <c r="E232" s="53"/>
      <c r="F232" s="53"/>
    </row>
    <row r="233" spans="3:6" s="52" customFormat="1">
      <c r="C233" s="53"/>
      <c r="D233" s="53"/>
      <c r="E233" s="53"/>
      <c r="F233" s="53"/>
    </row>
    <row r="234" spans="3:6" s="52" customFormat="1">
      <c r="C234" s="53"/>
      <c r="D234" s="53"/>
      <c r="E234" s="53"/>
      <c r="F234" s="53"/>
    </row>
    <row r="235" spans="3:6" s="52" customFormat="1">
      <c r="C235" s="53"/>
      <c r="D235" s="53"/>
      <c r="E235" s="53"/>
      <c r="F235" s="53"/>
    </row>
    <row r="236" spans="3:6" s="52" customFormat="1">
      <c r="C236" s="53"/>
      <c r="D236" s="53"/>
      <c r="E236" s="53"/>
      <c r="F236" s="53"/>
    </row>
    <row r="237" spans="3:6" s="52" customFormat="1">
      <c r="C237" s="53"/>
      <c r="D237" s="53"/>
      <c r="E237" s="53"/>
      <c r="F237" s="53"/>
    </row>
    <row r="238" spans="3:6" s="52" customFormat="1">
      <c r="C238" s="53"/>
      <c r="D238" s="53"/>
      <c r="E238" s="53"/>
      <c r="F238" s="53"/>
    </row>
    <row r="239" spans="3:6" s="52" customFormat="1">
      <c r="C239" s="53"/>
      <c r="D239" s="53"/>
      <c r="E239" s="53"/>
      <c r="F239" s="53"/>
    </row>
    <row r="240" spans="3:6" s="52" customFormat="1">
      <c r="C240" s="53"/>
      <c r="D240" s="53"/>
      <c r="E240" s="53"/>
      <c r="F240" s="53"/>
    </row>
    <row r="241" spans="3:6" s="52" customFormat="1">
      <c r="C241" s="53"/>
      <c r="D241" s="53"/>
      <c r="E241" s="53"/>
      <c r="F241" s="53"/>
    </row>
    <row r="242" spans="3:6" s="52" customFormat="1">
      <c r="C242" s="53"/>
      <c r="D242" s="53"/>
      <c r="E242" s="53"/>
      <c r="F242" s="53"/>
    </row>
    <row r="243" spans="3:6" s="52" customFormat="1">
      <c r="C243" s="53"/>
      <c r="D243" s="53"/>
      <c r="E243" s="53"/>
      <c r="F243" s="53"/>
    </row>
    <row r="244" spans="3:6" s="52" customFormat="1">
      <c r="C244" s="53"/>
      <c r="D244" s="53"/>
      <c r="E244" s="53"/>
      <c r="F244" s="53"/>
    </row>
    <row r="245" spans="3:6" s="52" customFormat="1">
      <c r="C245" s="53"/>
      <c r="D245" s="53"/>
      <c r="E245" s="53"/>
      <c r="F245" s="53"/>
    </row>
    <row r="246" spans="3:6" s="52" customFormat="1">
      <c r="C246" s="53"/>
      <c r="D246" s="53"/>
      <c r="E246" s="53"/>
      <c r="F246" s="53"/>
    </row>
    <row r="247" spans="3:6" s="52" customFormat="1">
      <c r="C247" s="53"/>
      <c r="D247" s="53"/>
      <c r="E247" s="53"/>
      <c r="F247" s="53"/>
    </row>
    <row r="248" spans="3:6" s="52" customFormat="1">
      <c r="C248" s="53"/>
      <c r="D248" s="53"/>
      <c r="E248" s="53"/>
      <c r="F248" s="53"/>
    </row>
    <row r="249" spans="3:6" s="52" customFormat="1">
      <c r="C249" s="53"/>
      <c r="D249" s="53"/>
      <c r="E249" s="53"/>
      <c r="F249" s="53"/>
    </row>
    <row r="250" spans="3:6" s="52" customFormat="1">
      <c r="C250" s="53"/>
      <c r="D250" s="53"/>
      <c r="E250" s="53"/>
      <c r="F250" s="53"/>
    </row>
    <row r="251" spans="3:6" s="52" customFormat="1">
      <c r="C251" s="53"/>
      <c r="D251" s="53"/>
      <c r="E251" s="53"/>
      <c r="F251" s="53"/>
    </row>
    <row r="252" spans="3:6" s="52" customFormat="1">
      <c r="C252" s="53"/>
      <c r="D252" s="53"/>
      <c r="E252" s="53"/>
      <c r="F252" s="53"/>
    </row>
    <row r="253" spans="3:6" s="52" customFormat="1">
      <c r="C253" s="53"/>
      <c r="D253" s="53"/>
      <c r="E253" s="53"/>
      <c r="F253" s="53"/>
    </row>
    <row r="254" spans="3:6" s="52" customFormat="1">
      <c r="C254" s="53"/>
      <c r="D254" s="53"/>
      <c r="E254" s="53"/>
      <c r="F254" s="53"/>
    </row>
    <row r="255" spans="3:6" s="52" customFormat="1">
      <c r="C255" s="53"/>
      <c r="D255" s="53"/>
      <c r="E255" s="53"/>
      <c r="F255" s="53"/>
    </row>
    <row r="256" spans="3:6" s="52" customFormat="1">
      <c r="C256" s="53"/>
      <c r="D256" s="53"/>
      <c r="E256" s="53"/>
      <c r="F256" s="53"/>
    </row>
    <row r="257" spans="3:6" s="52" customFormat="1">
      <c r="C257" s="53"/>
      <c r="D257" s="53"/>
      <c r="E257" s="53"/>
      <c r="F257" s="53"/>
    </row>
    <row r="258" spans="3:6" s="52" customFormat="1">
      <c r="C258" s="53"/>
      <c r="D258" s="53"/>
      <c r="E258" s="53"/>
      <c r="F258" s="53"/>
    </row>
    <row r="259" spans="3:6" s="52" customFormat="1">
      <c r="C259" s="53"/>
      <c r="D259" s="53"/>
      <c r="E259" s="53"/>
      <c r="F259" s="53"/>
    </row>
    <row r="260" spans="3:6" s="52" customFormat="1">
      <c r="C260" s="53"/>
      <c r="D260" s="53"/>
      <c r="E260" s="53"/>
      <c r="F260" s="53"/>
    </row>
    <row r="261" spans="3:6" s="52" customFormat="1">
      <c r="C261" s="53"/>
      <c r="D261" s="53"/>
      <c r="E261" s="53"/>
      <c r="F261" s="53"/>
    </row>
    <row r="262" spans="3:6" s="52" customFormat="1">
      <c r="C262" s="53"/>
      <c r="D262" s="53"/>
      <c r="E262" s="53"/>
      <c r="F262" s="53"/>
    </row>
    <row r="263" spans="3:6" s="52" customFormat="1">
      <c r="C263" s="53"/>
      <c r="D263" s="53"/>
      <c r="E263" s="53"/>
      <c r="F263" s="53"/>
    </row>
    <row r="264" spans="3:6" s="52" customFormat="1">
      <c r="C264" s="53"/>
      <c r="D264" s="53"/>
      <c r="E264" s="53"/>
      <c r="F264" s="53"/>
    </row>
    <row r="265" spans="3:6" s="52" customFormat="1">
      <c r="C265" s="53"/>
      <c r="D265" s="53"/>
      <c r="E265" s="53"/>
      <c r="F265" s="53"/>
    </row>
    <row r="266" spans="3:6" s="52" customFormat="1">
      <c r="C266" s="53"/>
      <c r="D266" s="53"/>
      <c r="E266" s="53"/>
      <c r="F266" s="53"/>
    </row>
    <row r="267" spans="3:6" s="52" customFormat="1">
      <c r="C267" s="53"/>
      <c r="D267" s="53"/>
      <c r="E267" s="53"/>
      <c r="F267" s="53"/>
    </row>
    <row r="268" spans="3:6" s="52" customFormat="1">
      <c r="C268" s="53"/>
      <c r="D268" s="53"/>
      <c r="E268" s="53"/>
      <c r="F268" s="53"/>
    </row>
    <row r="269" spans="3:6" s="52" customFormat="1">
      <c r="C269" s="53"/>
      <c r="D269" s="53"/>
      <c r="E269" s="53"/>
      <c r="F269" s="53"/>
    </row>
    <row r="270" spans="3:6" s="52" customFormat="1">
      <c r="C270" s="53"/>
      <c r="D270" s="53"/>
      <c r="E270" s="53"/>
      <c r="F270" s="53"/>
    </row>
    <row r="271" spans="3:6" s="52" customFormat="1">
      <c r="C271" s="53"/>
      <c r="D271" s="53"/>
      <c r="E271" s="53"/>
      <c r="F271" s="53"/>
    </row>
    <row r="272" spans="3:6" s="52" customFormat="1">
      <c r="C272" s="53"/>
      <c r="D272" s="53"/>
      <c r="E272" s="53"/>
      <c r="F272" s="53"/>
    </row>
    <row r="273" spans="3:6" s="52" customFormat="1">
      <c r="C273" s="53"/>
      <c r="D273" s="53"/>
      <c r="E273" s="53"/>
      <c r="F273" s="53"/>
    </row>
    <row r="274" spans="3:6" s="52" customFormat="1">
      <c r="C274" s="53"/>
      <c r="D274" s="53"/>
      <c r="E274" s="53"/>
      <c r="F274" s="53"/>
    </row>
    <row r="275" spans="3:6" s="52" customFormat="1">
      <c r="C275" s="53"/>
      <c r="D275" s="53"/>
      <c r="E275" s="53"/>
      <c r="F275" s="53"/>
    </row>
    <row r="276" spans="3:6" s="52" customFormat="1">
      <c r="C276" s="53"/>
      <c r="D276" s="53"/>
      <c r="E276" s="53"/>
      <c r="F276" s="53"/>
    </row>
    <row r="277" spans="3:6" s="52" customFormat="1">
      <c r="C277" s="53"/>
      <c r="D277" s="53"/>
      <c r="E277" s="53"/>
      <c r="F277" s="53"/>
    </row>
    <row r="278" spans="3:6" s="52" customFormat="1">
      <c r="C278" s="53"/>
      <c r="D278" s="53"/>
      <c r="E278" s="53"/>
      <c r="F278" s="53"/>
    </row>
    <row r="279" spans="3:6" s="52" customFormat="1">
      <c r="C279" s="53"/>
      <c r="D279" s="53"/>
      <c r="E279" s="53"/>
      <c r="F279" s="53"/>
    </row>
    <row r="280" spans="3:6" s="52" customFormat="1">
      <c r="C280" s="53"/>
      <c r="D280" s="53"/>
      <c r="E280" s="53"/>
      <c r="F280" s="53"/>
    </row>
    <row r="281" spans="3:6" s="52" customFormat="1">
      <c r="C281" s="53"/>
      <c r="D281" s="53"/>
      <c r="E281" s="53"/>
      <c r="F281" s="53"/>
    </row>
    <row r="282" spans="3:6" s="52" customFormat="1">
      <c r="C282" s="53"/>
      <c r="D282" s="53"/>
      <c r="E282" s="53"/>
      <c r="F282" s="53"/>
    </row>
    <row r="283" spans="3:6" s="52" customFormat="1">
      <c r="C283" s="53"/>
      <c r="D283" s="53"/>
      <c r="E283" s="53"/>
      <c r="F283" s="53"/>
    </row>
    <row r="284" spans="3:6" s="52" customFormat="1">
      <c r="C284" s="53"/>
      <c r="D284" s="53"/>
      <c r="E284" s="53"/>
      <c r="F284" s="53"/>
    </row>
    <row r="285" spans="3:6" s="52" customFormat="1">
      <c r="C285" s="53"/>
      <c r="D285" s="53"/>
      <c r="E285" s="53"/>
      <c r="F285" s="53"/>
    </row>
    <row r="286" spans="3:6" s="52" customFormat="1">
      <c r="C286" s="53"/>
      <c r="D286" s="53"/>
      <c r="E286" s="53"/>
      <c r="F286" s="53"/>
    </row>
    <row r="287" spans="3:6" s="52" customFormat="1">
      <c r="C287" s="53"/>
      <c r="D287" s="53"/>
      <c r="E287" s="53"/>
      <c r="F287" s="53"/>
    </row>
    <row r="288" spans="3:6" s="52" customFormat="1">
      <c r="C288" s="53"/>
      <c r="D288" s="53"/>
      <c r="E288" s="53"/>
      <c r="F288" s="53"/>
    </row>
    <row r="289" spans="3:6" s="52" customFormat="1">
      <c r="C289" s="53"/>
      <c r="D289" s="53"/>
      <c r="E289" s="53"/>
      <c r="F289" s="53"/>
    </row>
    <row r="290" spans="3:6" s="52" customFormat="1">
      <c r="C290" s="53"/>
      <c r="D290" s="53"/>
      <c r="E290" s="53"/>
      <c r="F290" s="53"/>
    </row>
    <row r="291" spans="3:6" s="52" customFormat="1">
      <c r="C291" s="53"/>
      <c r="D291" s="53"/>
      <c r="E291" s="53"/>
      <c r="F291" s="53"/>
    </row>
    <row r="292" spans="3:6" s="52" customFormat="1">
      <c r="C292" s="53"/>
      <c r="D292" s="53"/>
      <c r="E292" s="53"/>
      <c r="F292" s="53"/>
    </row>
    <row r="293" spans="3:6" s="52" customFormat="1">
      <c r="C293" s="53"/>
      <c r="D293" s="53"/>
      <c r="E293" s="53"/>
      <c r="F293" s="53"/>
    </row>
    <row r="294" spans="3:6" s="52" customFormat="1">
      <c r="C294" s="53"/>
      <c r="D294" s="53"/>
      <c r="E294" s="53"/>
      <c r="F294" s="53"/>
    </row>
    <row r="295" spans="3:6" s="52" customFormat="1">
      <c r="C295" s="53"/>
      <c r="D295" s="53"/>
      <c r="E295" s="53"/>
      <c r="F295" s="53"/>
    </row>
    <row r="296" spans="3:6" s="52" customFormat="1">
      <c r="C296" s="53"/>
      <c r="D296" s="53"/>
      <c r="E296" s="53"/>
      <c r="F296" s="53"/>
    </row>
    <row r="297" spans="3:6" s="52" customFormat="1">
      <c r="C297" s="53"/>
      <c r="D297" s="53"/>
      <c r="E297" s="53"/>
      <c r="F297" s="53"/>
    </row>
    <row r="298" spans="3:6" s="52" customFormat="1">
      <c r="C298" s="53"/>
      <c r="D298" s="53"/>
      <c r="E298" s="53"/>
      <c r="F298" s="53"/>
    </row>
    <row r="299" spans="3:6" s="52" customFormat="1">
      <c r="C299" s="53"/>
      <c r="D299" s="53"/>
      <c r="E299" s="53"/>
      <c r="F299" s="53"/>
    </row>
    <row r="300" spans="3:6" s="52" customFormat="1">
      <c r="C300" s="53"/>
      <c r="D300" s="53"/>
      <c r="E300" s="53"/>
      <c r="F300" s="53"/>
    </row>
    <row r="301" spans="3:6" s="52" customFormat="1">
      <c r="C301" s="53"/>
      <c r="D301" s="53"/>
      <c r="E301" s="53"/>
      <c r="F301" s="53"/>
    </row>
    <row r="302" spans="3:6" s="52" customFormat="1">
      <c r="C302" s="53"/>
      <c r="D302" s="53"/>
      <c r="E302" s="53"/>
      <c r="F302" s="53"/>
    </row>
    <row r="303" spans="3:6" s="52" customFormat="1">
      <c r="C303" s="53"/>
      <c r="D303" s="53"/>
      <c r="E303" s="53"/>
      <c r="F303" s="53"/>
    </row>
    <row r="304" spans="3:6" s="52" customFormat="1">
      <c r="C304" s="53"/>
      <c r="D304" s="53"/>
      <c r="E304" s="53"/>
      <c r="F304" s="53"/>
    </row>
    <row r="305" spans="3:6" s="52" customFormat="1">
      <c r="C305" s="53"/>
      <c r="D305" s="53"/>
      <c r="E305" s="53"/>
      <c r="F305" s="53"/>
    </row>
    <row r="306" spans="3:6" s="52" customFormat="1">
      <c r="C306" s="53"/>
      <c r="D306" s="53"/>
      <c r="E306" s="53"/>
      <c r="F306" s="53"/>
    </row>
    <row r="307" spans="3:6" s="52" customFormat="1">
      <c r="C307" s="53"/>
      <c r="D307" s="53"/>
      <c r="E307" s="53"/>
      <c r="F307" s="53"/>
    </row>
    <row r="308" spans="3:6" s="52" customFormat="1">
      <c r="C308" s="53"/>
      <c r="D308" s="53"/>
      <c r="E308" s="53"/>
      <c r="F308" s="53"/>
    </row>
    <row r="309" spans="3:6" s="52" customFormat="1">
      <c r="C309" s="53"/>
      <c r="D309" s="53"/>
      <c r="E309" s="53"/>
      <c r="F309" s="53"/>
    </row>
    <row r="310" spans="3:6" s="52" customFormat="1">
      <c r="C310" s="53"/>
      <c r="D310" s="53"/>
      <c r="E310" s="53"/>
      <c r="F310" s="53"/>
    </row>
    <row r="311" spans="3:6" s="52" customFormat="1">
      <c r="C311" s="53"/>
      <c r="D311" s="53"/>
      <c r="E311" s="53"/>
      <c r="F311" s="53"/>
    </row>
    <row r="312" spans="3:6" s="52" customFormat="1">
      <c r="C312" s="53"/>
      <c r="D312" s="53"/>
      <c r="E312" s="53"/>
      <c r="F312" s="53"/>
    </row>
    <row r="313" spans="3:6" s="52" customFormat="1">
      <c r="C313" s="53"/>
      <c r="D313" s="53"/>
      <c r="E313" s="53"/>
      <c r="F313" s="53"/>
    </row>
    <row r="314" spans="3:6" s="52" customFormat="1">
      <c r="C314" s="53"/>
      <c r="D314" s="53"/>
      <c r="E314" s="53"/>
      <c r="F314" s="53"/>
    </row>
    <row r="315" spans="3:6" s="52" customFormat="1">
      <c r="C315" s="53"/>
      <c r="D315" s="53"/>
      <c r="E315" s="53"/>
      <c r="F315" s="53"/>
    </row>
    <row r="316" spans="3:6" s="52" customFormat="1">
      <c r="C316" s="53"/>
      <c r="D316" s="53"/>
      <c r="E316" s="53"/>
      <c r="F316" s="53"/>
    </row>
    <row r="317" spans="3:6" s="52" customFormat="1">
      <c r="C317" s="53"/>
      <c r="D317" s="53"/>
      <c r="E317" s="53"/>
      <c r="F317" s="53"/>
    </row>
    <row r="318" spans="3:6" s="52" customFormat="1">
      <c r="C318" s="53"/>
      <c r="D318" s="53"/>
      <c r="E318" s="53"/>
      <c r="F318" s="53"/>
    </row>
    <row r="319" spans="3:6" s="52" customFormat="1">
      <c r="C319" s="53"/>
      <c r="D319" s="53"/>
      <c r="E319" s="53"/>
      <c r="F319" s="53"/>
    </row>
    <row r="320" spans="3:6" s="52" customFormat="1">
      <c r="C320" s="53"/>
      <c r="D320" s="53"/>
      <c r="E320" s="53"/>
      <c r="F320" s="53"/>
    </row>
    <row r="321" spans="3:6" s="52" customFormat="1">
      <c r="C321" s="53"/>
      <c r="D321" s="53"/>
      <c r="E321" s="53"/>
      <c r="F321" s="53"/>
    </row>
    <row r="322" spans="3:6" s="52" customFormat="1">
      <c r="C322" s="53"/>
      <c r="D322" s="53"/>
      <c r="E322" s="53"/>
      <c r="F322" s="53"/>
    </row>
    <row r="323" spans="3:6" s="52" customFormat="1">
      <c r="C323" s="53"/>
      <c r="D323" s="53"/>
      <c r="E323" s="53"/>
      <c r="F323" s="53"/>
    </row>
    <row r="324" spans="3:6" s="52" customFormat="1">
      <c r="C324" s="53"/>
      <c r="D324" s="53"/>
      <c r="E324" s="53"/>
      <c r="F324" s="53"/>
    </row>
    <row r="325" spans="3:6" s="52" customFormat="1">
      <c r="C325" s="53"/>
      <c r="D325" s="53"/>
      <c r="E325" s="53"/>
      <c r="F325" s="53"/>
    </row>
    <row r="326" spans="3:6" s="52" customFormat="1">
      <c r="C326" s="53"/>
      <c r="D326" s="53"/>
      <c r="E326" s="53"/>
      <c r="F326" s="53"/>
    </row>
    <row r="327" spans="3:6" s="52" customFormat="1">
      <c r="C327" s="53"/>
      <c r="D327" s="53"/>
      <c r="E327" s="53"/>
      <c r="F327" s="53"/>
    </row>
    <row r="328" spans="3:6" s="52" customFormat="1">
      <c r="C328" s="53"/>
      <c r="D328" s="53"/>
      <c r="E328" s="53"/>
      <c r="F328" s="53"/>
    </row>
    <row r="329" spans="3:6" s="52" customFormat="1">
      <c r="C329" s="53"/>
      <c r="D329" s="53"/>
      <c r="E329" s="53"/>
      <c r="F329" s="53"/>
    </row>
    <row r="330" spans="3:6" s="52" customFormat="1">
      <c r="C330" s="53"/>
      <c r="D330" s="53"/>
      <c r="E330" s="53"/>
      <c r="F330" s="53"/>
    </row>
    <row r="331" spans="3:6" s="52" customFormat="1">
      <c r="C331" s="53"/>
      <c r="D331" s="53"/>
      <c r="E331" s="53"/>
      <c r="F331" s="53"/>
    </row>
    <row r="332" spans="3:6" s="52" customFormat="1">
      <c r="C332" s="53"/>
      <c r="D332" s="53"/>
      <c r="E332" s="53"/>
      <c r="F332" s="53"/>
    </row>
  </sheetData>
  <mergeCells count="36">
    <mergeCell ref="A49:B49"/>
    <mergeCell ref="A51:B51"/>
    <mergeCell ref="A53:B53"/>
    <mergeCell ref="M1:Q1"/>
    <mergeCell ref="D2:I2"/>
    <mergeCell ref="C3:O3"/>
    <mergeCell ref="C4:O4"/>
    <mergeCell ref="A6:B6"/>
    <mergeCell ref="C6:O6"/>
    <mergeCell ref="A13:H13"/>
    <mergeCell ref="L13:N13"/>
    <mergeCell ref="O13:P13"/>
    <mergeCell ref="A7:B7"/>
    <mergeCell ref="C7:O7"/>
    <mergeCell ref="A8:B8"/>
    <mergeCell ref="C8:O8"/>
    <mergeCell ref="A9:B9"/>
    <mergeCell ref="C9:O9"/>
    <mergeCell ref="A10:B10"/>
    <mergeCell ref="C10:O10"/>
    <mergeCell ref="A11:B11"/>
    <mergeCell ref="C11:O11"/>
    <mergeCell ref="C12:O12"/>
    <mergeCell ref="A17:A18"/>
    <mergeCell ref="B17:B18"/>
    <mergeCell ref="C17:C18"/>
    <mergeCell ref="D17:D18"/>
    <mergeCell ref="E17:E18"/>
    <mergeCell ref="C44:L44"/>
    <mergeCell ref="C46:L46"/>
    <mergeCell ref="J15:L15"/>
    <mergeCell ref="P15:Q15"/>
    <mergeCell ref="F17:F18"/>
    <mergeCell ref="G17:L17"/>
    <mergeCell ref="M17:Q17"/>
    <mergeCell ref="C45:J45"/>
  </mergeCells>
  <pageMargins left="0.48" right="0.43307086614173229" top="0.74803149606299213" bottom="0.6692913385826772" header="0.51181102362204722" footer="0.43307086614173229"/>
  <pageSetup paperSize="9" scale="80" orientation="landscape" r:id="rId1"/>
  <headerFooter alignWithMargins="0">
    <oddFooter>&amp;R&amp;P lapa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Buvniecibas koptame</vt:lpstr>
      <vt:lpstr>KOPS</vt:lpstr>
      <vt:lpstr>BS</vt:lpstr>
      <vt:lpstr>DEM</vt:lpstr>
      <vt:lpstr>JAUN</vt:lpstr>
      <vt:lpstr>AVK</vt:lpstr>
      <vt:lpstr>EL</vt:lpstr>
      <vt:lpstr>ESS</vt:lpstr>
      <vt:lpstr>AVK!Print_Area</vt:lpstr>
      <vt:lpstr>BS!Print_Area</vt:lpstr>
      <vt:lpstr>DEM!Print_Area</vt:lpstr>
      <vt:lpstr>EL!Print_Area</vt:lpstr>
      <vt:lpstr>ESS!Print_Area</vt:lpstr>
      <vt:lpstr>JAUN!Print_Area</vt:lpstr>
      <vt:lpstr>KOPS!Print_Area</vt:lpstr>
      <vt:lpstr>AVK!Print_Titles</vt:lpstr>
      <vt:lpstr>BS!Print_Titles</vt:lpstr>
      <vt:lpstr>DEM!Print_Titles</vt:lpstr>
      <vt:lpstr>EL!Print_Titles</vt:lpstr>
      <vt:lpstr>ESS!Print_Titles</vt:lpstr>
      <vt:lpstr>JAUN!Print_Titles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probuks</dc:creator>
  <cp:lastModifiedBy>Inara IM. Malinovska</cp:lastModifiedBy>
  <cp:lastPrinted>2017-05-10T12:04:18Z</cp:lastPrinted>
  <dcterms:created xsi:type="dcterms:W3CDTF">2017-01-09T15:23:22Z</dcterms:created>
  <dcterms:modified xsi:type="dcterms:W3CDTF">2017-05-13T12:20:45Z</dcterms:modified>
</cp:coreProperties>
</file>